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AppData\NBS\WebAppCenter\FrontOffice\Data\BankFinancialStatement\7534183\"/>
    </mc:Choice>
  </mc:AlternateContent>
  <xr:revisionPtr revIDLastSave="0" documentId="8_{59BD87EA-6AFE-4105-806A-B8530C2ABFE1}" xr6:coauthVersionLast="47" xr6:coauthVersionMax="47" xr10:uidLastSave="{00000000-0000-0000-0000-000000000000}"/>
  <bookViews>
    <workbookView xWindow="-120" yWindow="-120" windowWidth="20730" windowHeight="11160" tabRatio="968" firstSheet="44" activeTab="44"/>
  </bookViews>
  <sheets>
    <sheet name="BS 30.09.2014" sheetId="89" r:id="rId1"/>
    <sheet name="BS 30.06.2014" sheetId="87" r:id="rId2"/>
    <sheet name="BS 31.03.2014" sheetId="85" r:id="rId3"/>
    <sheet name="BS 31.12.2013" sheetId="83" r:id="rId4"/>
    <sheet name="BS 30.09.2013" sheetId="81" r:id="rId5"/>
    <sheet name="BS 30.06.2013" sheetId="79" r:id="rId6"/>
    <sheet name="BS 31.03.2013" sheetId="77" r:id="rId7"/>
    <sheet name="BS 31.12.2012" sheetId="75" r:id="rId8"/>
    <sheet name="BS 30.09.2012" sheetId="73" r:id="rId9"/>
    <sheet name="BS 30.06.2012" sheetId="71" r:id="rId10"/>
    <sheet name="BS 31.03.2012" sheetId="70" r:id="rId11"/>
    <sheet name="BS 31.12.2011" sheetId="67" r:id="rId12"/>
    <sheet name="BS 30.09.2011" sheetId="65" r:id="rId13"/>
    <sheet name="BS 30.06.2011" sheetId="63" r:id="rId14"/>
    <sheet name="BS 31.03.2011" sheetId="61" r:id="rId15"/>
    <sheet name="BS 31.12.2010 " sheetId="59" r:id="rId16"/>
    <sheet name="BS 30.09.2010" sheetId="57" r:id="rId17"/>
    <sheet name="BS 30.06.2010" sheetId="55" r:id="rId18"/>
    <sheet name="BS 31.03.2010" sheetId="53" r:id="rId19"/>
    <sheet name="BS 31.12.2009" sheetId="51" r:id="rId20"/>
    <sheet name="BS 30.09.2009" sheetId="50" r:id="rId21"/>
    <sheet name="BS 30.06.2009" sheetId="48" r:id="rId22"/>
    <sheet name="BS 31.03.2009" sheetId="45" r:id="rId23"/>
    <sheet name="BS 31.12.2008" sheetId="42" r:id="rId24"/>
    <sheet name="BS 30.09.2008" sheetId="40" r:id="rId25"/>
    <sheet name="BS 30.06.2008" sheetId="38" r:id="rId26"/>
    <sheet name="BS 31.3.2008" sheetId="36" r:id="rId27"/>
    <sheet name="BS 31.12.2007" sheetId="34" r:id="rId28"/>
    <sheet name="BS 30.09.2007" sheetId="32" r:id="rId29"/>
    <sheet name="BS 30.06.2007" sheetId="30" r:id="rId30"/>
    <sheet name="BS 31.03.2007" sheetId="28" r:id="rId31"/>
    <sheet name="BS 31.12.2006" sheetId="26" r:id="rId32"/>
    <sheet name="BS 30.09.2006" sheetId="25" r:id="rId33"/>
    <sheet name="BS 30.06.2006" sheetId="23" r:id="rId34"/>
    <sheet name="BS 31.03.2006" sheetId="21" r:id="rId35"/>
    <sheet name="BS 31.12.2005" sheetId="18" r:id="rId36"/>
    <sheet name="BS 30.09.2005" sheetId="16" r:id="rId37"/>
    <sheet name="BS 30.06.2005" sheetId="15" r:id="rId38"/>
    <sheet name="BS 31.03.2005" sheetId="12" r:id="rId39"/>
    <sheet name="BS 31.12.2004" sheetId="10" r:id="rId40"/>
    <sheet name="BS 30.09.2004" sheetId="8" r:id="rId41"/>
    <sheet name="BS 30.06.2004" sheetId="6" r:id="rId42"/>
    <sheet name="BS 31.03.2004" sheetId="5" r:id="rId43"/>
    <sheet name="BS 31.12.2003" sheetId="1" r:id="rId44"/>
    <sheet name="BU 30.09.2014" sheetId="90" r:id="rId45"/>
    <sheet name="BU 30.06.2014" sheetId="88" r:id="rId46"/>
    <sheet name="BU 31.03.2014" sheetId="86" r:id="rId47"/>
    <sheet name="BU 31.12.2013" sheetId="84" r:id="rId48"/>
    <sheet name="BU 30.09.2013" sheetId="82" r:id="rId49"/>
    <sheet name="BU 30.06.2013" sheetId="80" r:id="rId50"/>
    <sheet name="BU 31.03.2013" sheetId="78" r:id="rId51"/>
    <sheet name="BU 31.12.2012 " sheetId="76" r:id="rId52"/>
    <sheet name="BU 30.09.2012" sheetId="74" r:id="rId53"/>
    <sheet name="BU 30.06.2012" sheetId="72" r:id="rId54"/>
    <sheet name="BU 31.03.2012" sheetId="69" r:id="rId55"/>
    <sheet name="BU 31.12.2011" sheetId="68" r:id="rId56"/>
    <sheet name="BU 30.09.2011" sheetId="66" r:id="rId57"/>
    <sheet name="BU 30.06.2011" sheetId="64" r:id="rId58"/>
    <sheet name="BU 31.03.2011" sheetId="62" r:id="rId59"/>
    <sheet name="BU 31.12.2010 " sheetId="60" r:id="rId60"/>
    <sheet name="BU 30.09.2010" sheetId="58" r:id="rId61"/>
    <sheet name="BU 30.06.2010" sheetId="56" r:id="rId62"/>
    <sheet name="BU 31.03.2010" sheetId="54" r:id="rId63"/>
    <sheet name="BU 31.12.2009" sheetId="52" r:id="rId64"/>
    <sheet name="BU 30.09.2009" sheetId="49" r:id="rId65"/>
    <sheet name="BU 30.06.2009" sheetId="47" r:id="rId66"/>
    <sheet name="BU 31.03.2009" sheetId="44" r:id="rId67"/>
    <sheet name="BU 31.12.2008" sheetId="43" r:id="rId68"/>
    <sheet name="BU 30.09.2008" sheetId="41" r:id="rId69"/>
    <sheet name="BU 30.06.2008" sheetId="39" r:id="rId70"/>
    <sheet name="BU 31.3.2008" sheetId="37" r:id="rId71"/>
    <sheet name="BU 31.12.2007" sheetId="35" r:id="rId72"/>
    <sheet name="BU 30.09.2007" sheetId="33" r:id="rId73"/>
    <sheet name="BU 30.06.2007" sheetId="31" r:id="rId74"/>
    <sheet name="BU 31.03.2007" sheetId="29" r:id="rId75"/>
    <sheet name="BU 31.12.2006" sheetId="27" r:id="rId76"/>
    <sheet name="BU 30.09.2006" sheetId="24" r:id="rId77"/>
    <sheet name="BU 30.06.2006" sheetId="22" r:id="rId78"/>
    <sheet name="BU 31.03.2006" sheetId="20" r:id="rId79"/>
    <sheet name="BU 31.12.2005" sheetId="19" r:id="rId80"/>
    <sheet name="BU 30.09.2005" sheetId="17" r:id="rId81"/>
    <sheet name="BU 30.06.2005" sheetId="14" r:id="rId82"/>
    <sheet name="BU 31.03.2005." sheetId="13" r:id="rId83"/>
    <sheet name="BU 31.12.2004." sheetId="11" r:id="rId84"/>
    <sheet name="BU 30.09.2004" sheetId="9" r:id="rId85"/>
    <sheet name="BU 30.06.2004." sheetId="7" r:id="rId86"/>
    <sheet name="BU 31.03.2004." sheetId="4" r:id="rId87"/>
    <sheet name="BU 31.12.2003." sheetId="3" r:id="rId88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89" l="1"/>
  <c r="E38" i="89"/>
  <c r="E39" i="89"/>
  <c r="E40" i="89"/>
  <c r="C35" i="89"/>
  <c r="C23" i="89"/>
  <c r="C22" i="89" s="1"/>
  <c r="E34" i="89"/>
  <c r="E25" i="89"/>
  <c r="E26" i="89"/>
  <c r="E27" i="89"/>
  <c r="E28" i="89"/>
  <c r="E29" i="89"/>
  <c r="E30" i="89"/>
  <c r="E31" i="89"/>
  <c r="E32" i="89"/>
  <c r="E23" i="89" s="1"/>
  <c r="E22" i="89" s="1"/>
  <c r="E33" i="89"/>
  <c r="E24" i="89"/>
  <c r="E36" i="89"/>
  <c r="E35" i="89" s="1"/>
  <c r="E8" i="89"/>
  <c r="D8" i="89"/>
  <c r="C8" i="89"/>
  <c r="C29" i="90"/>
  <c r="D35" i="89"/>
  <c r="D23" i="89"/>
  <c r="D22" i="89" s="1"/>
  <c r="C24" i="87"/>
  <c r="C25" i="87"/>
  <c r="C26" i="87"/>
  <c r="C27" i="87"/>
  <c r="C28" i="87"/>
  <c r="C29" i="87"/>
  <c r="C30" i="87"/>
  <c r="C31" i="87"/>
  <c r="C32" i="87"/>
  <c r="C33" i="87"/>
  <c r="C34" i="87"/>
  <c r="C36" i="87"/>
  <c r="C37" i="87"/>
  <c r="C38" i="87"/>
  <c r="C39" i="87"/>
  <c r="C40" i="87"/>
  <c r="C29" i="88"/>
  <c r="E35" i="87"/>
  <c r="C35" i="87"/>
  <c r="D35" i="87"/>
  <c r="E23" i="87"/>
  <c r="C23" i="87"/>
  <c r="D23" i="87"/>
  <c r="D22" i="87" s="1"/>
  <c r="E8" i="87"/>
  <c r="D8" i="87"/>
  <c r="C8" i="87"/>
  <c r="C34" i="85"/>
  <c r="C24" i="85"/>
  <c r="C25" i="85"/>
  <c r="C26" i="85"/>
  <c r="C27" i="85"/>
  <c r="C28" i="85"/>
  <c r="C29" i="85"/>
  <c r="C30" i="85"/>
  <c r="C31" i="85"/>
  <c r="C32" i="85"/>
  <c r="C33" i="85"/>
  <c r="C36" i="85"/>
  <c r="C37" i="85"/>
  <c r="C38" i="85"/>
  <c r="C39" i="85"/>
  <c r="C40" i="85"/>
  <c r="C41" i="85"/>
  <c r="C42" i="85"/>
  <c r="C43" i="85"/>
  <c r="C29" i="86"/>
  <c r="E35" i="85"/>
  <c r="C35" i="85" s="1"/>
  <c r="D35" i="85"/>
  <c r="E23" i="85"/>
  <c r="D23" i="85"/>
  <c r="C23" i="85" s="1"/>
  <c r="E8" i="85"/>
  <c r="D8" i="85"/>
  <c r="C8" i="85"/>
  <c r="E25" i="83"/>
  <c r="E23" i="83" s="1"/>
  <c r="E22" i="83" s="1"/>
  <c r="E26" i="83"/>
  <c r="E27" i="83"/>
  <c r="E28" i="83"/>
  <c r="E29" i="83"/>
  <c r="E30" i="83"/>
  <c r="E31" i="83"/>
  <c r="E32" i="83"/>
  <c r="E33" i="83"/>
  <c r="E34" i="83"/>
  <c r="E24" i="83"/>
  <c r="E37" i="83"/>
  <c r="E38" i="83"/>
  <c r="E39" i="83"/>
  <c r="E40" i="83"/>
  <c r="E41" i="83"/>
  <c r="E36" i="83"/>
  <c r="E35" i="83"/>
  <c r="E10" i="83"/>
  <c r="E11" i="83"/>
  <c r="E12" i="83"/>
  <c r="E13" i="83"/>
  <c r="E14" i="83"/>
  <c r="E15" i="83"/>
  <c r="E8" i="83" s="1"/>
  <c r="E16" i="83"/>
  <c r="E17" i="83"/>
  <c r="E18" i="83"/>
  <c r="E19" i="83"/>
  <c r="E20" i="83"/>
  <c r="E21" i="83"/>
  <c r="E9" i="83"/>
  <c r="C29" i="84"/>
  <c r="D35" i="83"/>
  <c r="C35" i="83"/>
  <c r="D23" i="83"/>
  <c r="D22" i="83" s="1"/>
  <c r="C23" i="83"/>
  <c r="C22" i="83" s="1"/>
  <c r="D8" i="83"/>
  <c r="C8" i="83"/>
  <c r="C40" i="81"/>
  <c r="E40" i="81" s="1"/>
  <c r="C35" i="81"/>
  <c r="E37" i="81"/>
  <c r="E38" i="81"/>
  <c r="E39" i="81"/>
  <c r="E41" i="81"/>
  <c r="E36" i="81"/>
  <c r="E35" i="81" s="1"/>
  <c r="E25" i="81"/>
  <c r="E26" i="81"/>
  <c r="E27" i="81"/>
  <c r="E28" i="81"/>
  <c r="E29" i="81"/>
  <c r="E30" i="81"/>
  <c r="E31" i="81"/>
  <c r="E32" i="81"/>
  <c r="E33" i="81"/>
  <c r="E34" i="81"/>
  <c r="E24" i="81"/>
  <c r="E23" i="81" s="1"/>
  <c r="E22" i="81" s="1"/>
  <c r="E10" i="81"/>
  <c r="E11" i="81"/>
  <c r="E12" i="81"/>
  <c r="E13" i="81"/>
  <c r="E14" i="81"/>
  <c r="E15" i="81"/>
  <c r="E16" i="81"/>
  <c r="E17" i="81"/>
  <c r="E18" i="81"/>
  <c r="E19" i="81"/>
  <c r="E20" i="81"/>
  <c r="E21" i="81"/>
  <c r="E9" i="81"/>
  <c r="E8" i="81" s="1"/>
  <c r="C29" i="82"/>
  <c r="D35" i="81"/>
  <c r="D23" i="81"/>
  <c r="D22" i="81"/>
  <c r="C23" i="81"/>
  <c r="D8" i="81"/>
  <c r="C8" i="81"/>
  <c r="E37" i="79"/>
  <c r="E38" i="79"/>
  <c r="E39" i="79"/>
  <c r="E40" i="79"/>
  <c r="E36" i="79"/>
  <c r="E35" i="79" s="1"/>
  <c r="E41" i="79"/>
  <c r="E42" i="79"/>
  <c r="E25" i="79"/>
  <c r="E26" i="79"/>
  <c r="E23" i="79" s="1"/>
  <c r="E22" i="79" s="1"/>
  <c r="E27" i="79"/>
  <c r="E28" i="79"/>
  <c r="E29" i="79"/>
  <c r="E30" i="79"/>
  <c r="E31" i="79"/>
  <c r="E32" i="79"/>
  <c r="E33" i="79"/>
  <c r="E34" i="79"/>
  <c r="E24" i="79"/>
  <c r="C29" i="80"/>
  <c r="D35" i="79"/>
  <c r="C35" i="79"/>
  <c r="D23" i="79"/>
  <c r="D22" i="79" s="1"/>
  <c r="C23" i="79"/>
  <c r="E21" i="79"/>
  <c r="E8" i="79"/>
  <c r="D8" i="79"/>
  <c r="C8" i="79"/>
  <c r="C40" i="77"/>
  <c r="E40" i="77"/>
  <c r="E37" i="77"/>
  <c r="E38" i="77"/>
  <c r="E39" i="77"/>
  <c r="E41" i="77"/>
  <c r="E36" i="77"/>
  <c r="E35" i="77" s="1"/>
  <c r="E25" i="77"/>
  <c r="E23" i="77" s="1"/>
  <c r="E22" i="77" s="1"/>
  <c r="E26" i="77"/>
  <c r="E27" i="77"/>
  <c r="E28" i="77"/>
  <c r="E29" i="77"/>
  <c r="E30" i="77"/>
  <c r="E31" i="77"/>
  <c r="E32" i="77"/>
  <c r="E33" i="77"/>
  <c r="E34" i="77"/>
  <c r="E24" i="77"/>
  <c r="C29" i="78"/>
  <c r="D35" i="77"/>
  <c r="D23" i="77"/>
  <c r="D22" i="77" s="1"/>
  <c r="C23" i="77"/>
  <c r="E21" i="77"/>
  <c r="E8" i="77" s="1"/>
  <c r="D8" i="77"/>
  <c r="C8" i="77"/>
  <c r="C26" i="76"/>
  <c r="C29" i="76"/>
  <c r="C11" i="76"/>
  <c r="C8" i="76"/>
  <c r="E37" i="75"/>
  <c r="E38" i="75"/>
  <c r="E39" i="75"/>
  <c r="E41" i="75"/>
  <c r="E42" i="75"/>
  <c r="E43" i="75"/>
  <c r="E36" i="75"/>
  <c r="E35" i="75" s="1"/>
  <c r="E25" i="75"/>
  <c r="E26" i="75"/>
  <c r="E27" i="75"/>
  <c r="E28" i="75"/>
  <c r="E29" i="75"/>
  <c r="E30" i="75"/>
  <c r="E23" i="75" s="1"/>
  <c r="E31" i="75"/>
  <c r="E32" i="75"/>
  <c r="E33" i="75"/>
  <c r="E34" i="75"/>
  <c r="E24" i="75"/>
  <c r="C40" i="75"/>
  <c r="E40" i="75" s="1"/>
  <c r="E10" i="75"/>
  <c r="E11" i="75"/>
  <c r="E12" i="75"/>
  <c r="E13" i="75"/>
  <c r="E14" i="75"/>
  <c r="E15" i="75"/>
  <c r="E16" i="75"/>
  <c r="E17" i="75"/>
  <c r="E18" i="75"/>
  <c r="E19" i="75"/>
  <c r="E20" i="75"/>
  <c r="E21" i="75"/>
  <c r="E9" i="75"/>
  <c r="E8" i="75" s="1"/>
  <c r="D35" i="75"/>
  <c r="D23" i="75"/>
  <c r="D22" i="75" s="1"/>
  <c r="C23" i="75"/>
  <c r="D8" i="75"/>
  <c r="C8" i="75"/>
  <c r="C29" i="74"/>
  <c r="D35" i="73"/>
  <c r="C35" i="73"/>
  <c r="E35" i="73" s="1"/>
  <c r="D23" i="73"/>
  <c r="D22" i="73" s="1"/>
  <c r="C23" i="73"/>
  <c r="E23" i="73"/>
  <c r="D8" i="73"/>
  <c r="C8" i="73"/>
  <c r="E8" i="73" s="1"/>
  <c r="D35" i="71"/>
  <c r="C35" i="71"/>
  <c r="E35" i="71"/>
  <c r="D23" i="71"/>
  <c r="D22" i="71" s="1"/>
  <c r="C23" i="71"/>
  <c r="C22" i="71"/>
  <c r="E20" i="71"/>
  <c r="D8" i="71"/>
  <c r="C8" i="71"/>
  <c r="E8" i="71"/>
  <c r="C29" i="72"/>
  <c r="C29" i="69"/>
  <c r="D35" i="70"/>
  <c r="D22" i="70" s="1"/>
  <c r="C35" i="70"/>
  <c r="E35" i="70" s="1"/>
  <c r="D23" i="70"/>
  <c r="C23" i="70"/>
  <c r="C22" i="70"/>
  <c r="E22" i="70" s="1"/>
  <c r="D8" i="70"/>
  <c r="C8" i="70"/>
  <c r="E8" i="70" s="1"/>
  <c r="D35" i="67"/>
  <c r="C35" i="67"/>
  <c r="E35" i="67"/>
  <c r="D23" i="67"/>
  <c r="D22" i="67" s="1"/>
  <c r="E22" i="67" s="1"/>
  <c r="C23" i="67"/>
  <c r="E23" i="67" s="1"/>
  <c r="D8" i="67"/>
  <c r="C8" i="67"/>
  <c r="E8" i="67"/>
  <c r="E35" i="65"/>
  <c r="D35" i="65"/>
  <c r="C35" i="65"/>
  <c r="C22" i="65" s="1"/>
  <c r="E23" i="65"/>
  <c r="E22" i="65" s="1"/>
  <c r="D23" i="65"/>
  <c r="D22" i="65" s="1"/>
  <c r="C23" i="65"/>
  <c r="E8" i="65"/>
  <c r="D8" i="65"/>
  <c r="C8" i="65"/>
  <c r="E35" i="63"/>
  <c r="D35" i="63"/>
  <c r="C35" i="63"/>
  <c r="E23" i="63"/>
  <c r="E22" i="63"/>
  <c r="D23" i="63"/>
  <c r="D22" i="63"/>
  <c r="C23" i="63"/>
  <c r="C22" i="63" s="1"/>
  <c r="E8" i="63"/>
  <c r="D8" i="63"/>
  <c r="C8" i="63"/>
  <c r="C23" i="61"/>
  <c r="C22" i="61" s="1"/>
  <c r="E35" i="61"/>
  <c r="E22" i="61" s="1"/>
  <c r="D35" i="61"/>
  <c r="C35" i="61"/>
  <c r="E23" i="61"/>
  <c r="D23" i="61"/>
  <c r="D22" i="61"/>
  <c r="E8" i="61"/>
  <c r="D8" i="61"/>
  <c r="C8" i="61"/>
  <c r="E35" i="59"/>
  <c r="D35" i="59"/>
  <c r="C35" i="59"/>
  <c r="E23" i="59"/>
  <c r="E22" i="59"/>
  <c r="D23" i="59"/>
  <c r="D22" i="59"/>
  <c r="C23" i="59"/>
  <c r="C22" i="59" s="1"/>
  <c r="E8" i="59"/>
  <c r="D8" i="59"/>
  <c r="C8" i="59"/>
  <c r="C23" i="57"/>
  <c r="C35" i="57"/>
  <c r="C22" i="57" s="1"/>
  <c r="E8" i="57"/>
  <c r="E35" i="57"/>
  <c r="E23" i="57"/>
  <c r="E22" i="57" s="1"/>
  <c r="C24" i="35"/>
  <c r="C14" i="35"/>
  <c r="C37" i="27"/>
  <c r="C32" i="27"/>
  <c r="C28" i="27"/>
  <c r="C8" i="27"/>
  <c r="C14" i="27" s="1"/>
  <c r="C11" i="27"/>
  <c r="C35" i="77"/>
  <c r="C22" i="77"/>
  <c r="C22" i="79"/>
  <c r="E22" i="87"/>
  <c r="C22" i="67"/>
  <c r="E22" i="85"/>
  <c r="E23" i="70"/>
  <c r="C22" i="81"/>
  <c r="E23" i="71"/>
  <c r="E22" i="75" l="1"/>
  <c r="E22" i="71"/>
  <c r="C22" i="87"/>
  <c r="C22" i="73"/>
  <c r="E22" i="73" s="1"/>
  <c r="D22" i="85"/>
  <c r="C22" i="85" s="1"/>
  <c r="C35" i="75"/>
  <c r="C22" i="75" s="1"/>
</calcChain>
</file>

<file path=xl/sharedStrings.xml><?xml version="1.0" encoding="utf-8"?>
<sst xmlns="http://schemas.openxmlformats.org/spreadsheetml/2006/main" count="5677" uniqueCount="423">
  <si>
    <t>BILANS STANJA</t>
  </si>
  <si>
    <t>31.12.2003.</t>
  </si>
  <si>
    <t>u 000 dinara</t>
  </si>
  <si>
    <t>Red.br.</t>
  </si>
  <si>
    <t>POZICIJA</t>
  </si>
  <si>
    <t>Bruto</t>
  </si>
  <si>
    <t>Ispravka vrednosti</t>
  </si>
  <si>
    <t>Neto</t>
  </si>
  <si>
    <t>A</t>
  </si>
  <si>
    <t>A K T I V A        Zbir pozicija od A.I.do AXII</t>
  </si>
  <si>
    <t>A I.</t>
  </si>
  <si>
    <t>GOTOVINA I GOTOVINSKI EKVIVALENTI  (poz. AI. od 1 do 3)</t>
  </si>
  <si>
    <t>A II.</t>
  </si>
  <si>
    <t>DEPOZITI KOD CENTRALNE BANKE I HARTIJE OD VREDNOSTI KOJE SE MOGU REFINANSIRATI KOD CENTRALNE  BANKE</t>
  </si>
  <si>
    <t>A III.</t>
  </si>
  <si>
    <t>POTRAŽIVANJA ZA KAMATU I NAKNADU</t>
  </si>
  <si>
    <t>A IV.</t>
  </si>
  <si>
    <t>PLASMANI BANKAMA</t>
  </si>
  <si>
    <t>A.V.</t>
  </si>
  <si>
    <t>PLASMANI KOMITENTIMA</t>
  </si>
  <si>
    <t>A.VI.</t>
  </si>
  <si>
    <t>HARTIJE OD VREDNOSTI I DRUGI PLASMANI KOJIMA SE TRGUJE</t>
  </si>
  <si>
    <t>A.VIII.</t>
  </si>
  <si>
    <t>UČEŠĆE U KAPITALU I OSTALE HOV RASPOLOŽIVE ZA PRODAJU</t>
  </si>
  <si>
    <t>A. X.</t>
  </si>
  <si>
    <t>OSNOVNA  SREDSTVA</t>
  </si>
  <si>
    <t>A. XI.</t>
  </si>
  <si>
    <t>OSTALA SREDSTVA I AKTIVNA VREMENSKA RAZGRANIČENJA</t>
  </si>
  <si>
    <t>P.</t>
  </si>
  <si>
    <t>P A S I V A</t>
  </si>
  <si>
    <t>PO.</t>
  </si>
  <si>
    <t xml:space="preserve"> O B A V E Z E (Zbir od PO.I.  do  PO.X.)</t>
  </si>
  <si>
    <t>PO. I.</t>
  </si>
  <si>
    <t xml:space="preserve">   OBAVEZE PREMA BANKAMA</t>
  </si>
  <si>
    <t>PO. II.</t>
  </si>
  <si>
    <t xml:space="preserve">   OBAVEZE PREMA KOMITENTIMA</t>
  </si>
  <si>
    <t>PO III.</t>
  </si>
  <si>
    <t xml:space="preserve">   OBAVEZE ZA KAMATE I NAKNADE</t>
  </si>
  <si>
    <t>PO.V.</t>
  </si>
  <si>
    <t xml:space="preserve">   OBAVEZE  IZ DOBITKA</t>
  </si>
  <si>
    <t>PO.VI.</t>
  </si>
  <si>
    <t xml:space="preserve">   OSTALE OBAVEZE IZ POSLOVANJA</t>
  </si>
  <si>
    <t>PO.VIII.</t>
  </si>
  <si>
    <t xml:space="preserve">   REZERVISANJA</t>
  </si>
  <si>
    <t>PO.IX.</t>
  </si>
  <si>
    <t xml:space="preserve">   OSTALE OBAVEZE I PASIVNA VREMENSKA RAZGRANIČENJA</t>
  </si>
  <si>
    <t>PK.</t>
  </si>
  <si>
    <t xml:space="preserve"> K A P I T A L</t>
  </si>
  <si>
    <t>PKA.</t>
  </si>
  <si>
    <t xml:space="preserve">   AKCIJSKI I OSTALI KAPITAL</t>
  </si>
  <si>
    <t>PKR.</t>
  </si>
  <si>
    <t xml:space="preserve">   REZERVE</t>
  </si>
  <si>
    <t>PKD.</t>
  </si>
  <si>
    <t xml:space="preserve">   AKUMULIRANA DOBIT / GUBITAK</t>
  </si>
  <si>
    <t>V.P.</t>
  </si>
  <si>
    <t>V A N B I L A N S N E   P O Z I C I J E</t>
  </si>
  <si>
    <t>V.P.A.</t>
  </si>
  <si>
    <t xml:space="preserve"> V A N B I L A N S N A   A K T I V A</t>
  </si>
  <si>
    <t>V.P.P.</t>
  </si>
  <si>
    <t xml:space="preserve"> V A N B I L A N S N A   P A S I V A</t>
  </si>
  <si>
    <t>BILANS USPEHA</t>
  </si>
  <si>
    <t>01.01. - 31.12.2003.</t>
  </si>
  <si>
    <t>u 000 din</t>
  </si>
  <si>
    <t>Iznos</t>
  </si>
  <si>
    <t>Prihodi i rashodi redovnog poslovanja</t>
  </si>
  <si>
    <t>I.</t>
  </si>
  <si>
    <t>NETO DOBITAK/GUBITAK PO OSNOVU KAMATA    (PR.1  minus RA.1)</t>
  </si>
  <si>
    <t>PR1</t>
  </si>
  <si>
    <t>PRIHODI OD KAMATA</t>
  </si>
  <si>
    <t>RA1</t>
  </si>
  <si>
    <t>RASHODI OD KAMATA</t>
  </si>
  <si>
    <t>II.</t>
  </si>
  <si>
    <t>NETO DOBITAK/GUBITAK PO OSNOVU NAKNADA I PROVIZIJA  (PR.2  minus RA.2)</t>
  </si>
  <si>
    <t>PR.2</t>
  </si>
  <si>
    <t>PRIHODI OD NAKNADA I PROVIZIJA</t>
  </si>
  <si>
    <t>RA.2</t>
  </si>
  <si>
    <t>RASHODI NAKNADA I PROVIZIJA</t>
  </si>
  <si>
    <t>III.</t>
  </si>
  <si>
    <t>NETO DOBITAK/GUBITAK PO OSNOVU KAMATA, NAKNADA I PROVIZIJA  (I. + II.)</t>
  </si>
  <si>
    <t>V.</t>
  </si>
  <si>
    <t>NETO PRIHODI/RASHODI OD KURSNIH RAZLIKA  (PR.4 minus RA.4)</t>
  </si>
  <si>
    <t>PR.4.</t>
  </si>
  <si>
    <t>POZITIVNE KURSNE RAZLIKE</t>
  </si>
  <si>
    <t>RA.4.</t>
  </si>
  <si>
    <t>NEGATIVNE KURSNE RAZLIKE</t>
  </si>
  <si>
    <t>VI.</t>
  </si>
  <si>
    <t>PRIHODI OD DIVIDENDI I UČEŠĆA  (PR.5)</t>
  </si>
  <si>
    <t>VII</t>
  </si>
  <si>
    <t>OSTALI POSLOVNI PRIHODI     (PR.6)</t>
  </si>
  <si>
    <t>PR.6.</t>
  </si>
  <si>
    <t>OSTALI POSLOVNI PRIHODI</t>
  </si>
  <si>
    <t>VIII</t>
  </si>
  <si>
    <t>RASHODI INDIREKTNIH OTPISA PLASMANA I REZERVISANJA   (RA.7.)</t>
  </si>
  <si>
    <t>RA.7.</t>
  </si>
  <si>
    <t>RASHODI INDIREKTNIH OTPISA PLASMANA I REZERVISANJA</t>
  </si>
  <si>
    <t>IX</t>
  </si>
  <si>
    <t>OSTALI POSLOVNI RASHODI     (RA.6.)</t>
  </si>
  <si>
    <t>RA.6.</t>
  </si>
  <si>
    <t>OSTALI POSLOVNI RASHODI</t>
  </si>
  <si>
    <t>X.</t>
  </si>
  <si>
    <t>NETO PRIHODI/RASHODI OD PROMENE VREDNOSTI IMOVINE I OBAVEZA (PR.8minus RA8)</t>
  </si>
  <si>
    <t>PR.8.</t>
  </si>
  <si>
    <t>PRIHODI OD PROMENE VREDNOSTI IMOVINE I OBAVEZA</t>
  </si>
  <si>
    <t>XI.</t>
  </si>
  <si>
    <t>DOBITAK/GUBITAK IZ REDOVNOG POSLOVANJA   ( ZBIR PR.1  DO PR.8)  minus (RA.1 DO RA.8)</t>
  </si>
  <si>
    <t>XII.</t>
  </si>
  <si>
    <t>NETO VANREDNI PRIHODI/RASHODI    (PR.9 minus RA.9)</t>
  </si>
  <si>
    <t>PR.9.</t>
  </si>
  <si>
    <t>VANREDNI PRIHODI</t>
  </si>
  <si>
    <t>RA.9.</t>
  </si>
  <si>
    <t>VANREDNI RASHODI</t>
  </si>
  <si>
    <t>XIII.</t>
  </si>
  <si>
    <t>DOBITAK/GUBITAK PERIODA PRE OPOREZIVANJA</t>
  </si>
  <si>
    <t>XIV.</t>
  </si>
  <si>
    <t>POREZ NA DOBIT</t>
  </si>
  <si>
    <t>XV.</t>
  </si>
  <si>
    <t>DOBITAK/GUBITAK  POSLE OPOREZIVANJA</t>
  </si>
  <si>
    <t>01.01. - 31.03.2004.</t>
  </si>
  <si>
    <t>01.01. - 30.06.2004.</t>
  </si>
  <si>
    <t>01.01. - 30.09.2004.</t>
  </si>
  <si>
    <t>IX.</t>
  </si>
  <si>
    <t>A K T I V A        Zbir pozicija od A.I.do AXIII</t>
  </si>
  <si>
    <t>A.IX.</t>
  </si>
  <si>
    <t>NEMATERIJALNA ULAGANJA</t>
  </si>
  <si>
    <t>01.01. - 31.12.2004.</t>
  </si>
  <si>
    <t>01.01. - 31.03.2005.</t>
  </si>
  <si>
    <t>01.01. - 30.06.2005.</t>
  </si>
  <si>
    <t>30.06.2005</t>
  </si>
  <si>
    <t>A.VII.</t>
  </si>
  <si>
    <t>HARTIJE OD VREDNOSTI KOJE SE DRŽE DO DOSPEĆA</t>
  </si>
  <si>
    <t>A. XII.</t>
  </si>
  <si>
    <t>ODLOŽENA PORESKA SREDSTVA</t>
  </si>
  <si>
    <t>A. XIII.</t>
  </si>
  <si>
    <t>GUBITAK IZNAD IZNOSA KAPITALA</t>
  </si>
  <si>
    <t>PO. IV.</t>
  </si>
  <si>
    <t xml:space="preserve">   OBAVEZE PO OSNOVU HARTIJA OD VREDNOSTI</t>
  </si>
  <si>
    <t>PO.VII.</t>
  </si>
  <si>
    <t xml:space="preserve">   ODLOŽENI NEGATIVNI GOODWIL</t>
  </si>
  <si>
    <t>PO.X.</t>
  </si>
  <si>
    <t xml:space="preserve">   ODLOŽENE PORESKE OBAVEZE</t>
  </si>
  <si>
    <t>30.09.2005</t>
  </si>
  <si>
    <t>01.01. - 30.09.2005.</t>
  </si>
  <si>
    <t>31.12.2005</t>
  </si>
  <si>
    <t xml:space="preserve">   OSTALE OBAVEZE I PASIVNA VREMENSKA RAZGRANIĆENJA</t>
  </si>
  <si>
    <t>01.01. - 31.12.2005.</t>
  </si>
  <si>
    <t>IV.</t>
  </si>
  <si>
    <t>NETO DOBITAK/GUBITAK PO OSNOVU PRODAJE HARTIJA OD VREDNOSTI  (PR.3  minus RA.3)</t>
  </si>
  <si>
    <t>PR.3.</t>
  </si>
  <si>
    <t>DOBICI PO OSNOVU HARTIJA OD VREDNOSTI</t>
  </si>
  <si>
    <t>01.01. - 31.03.2006.</t>
  </si>
  <si>
    <t>31.03.2006</t>
  </si>
  <si>
    <t>01.01. - 30.06.2006.</t>
  </si>
  <si>
    <t>30.06.2006</t>
  </si>
  <si>
    <t>01.01. - 30.09.2006.</t>
  </si>
  <si>
    <t>30.09.2006</t>
  </si>
  <si>
    <t>Laiki Bank A.D. Beograd</t>
  </si>
  <si>
    <t>Centrobanka A.D. Beograd</t>
  </si>
  <si>
    <t>31.12.2006</t>
  </si>
  <si>
    <t>01.01. - 31.12.2006.</t>
  </si>
  <si>
    <t>XV.1</t>
  </si>
  <si>
    <t>Dobitak od kreiranih odloženih poreskih sredstava i smanjenja odloženih poreskih obaveza</t>
  </si>
  <si>
    <t>XVI.</t>
  </si>
  <si>
    <t>A.XII.</t>
  </si>
  <si>
    <t>A. XIV.</t>
  </si>
  <si>
    <t>A. XV.</t>
  </si>
  <si>
    <t>A. XVI.</t>
  </si>
  <si>
    <t>PO.XI.</t>
  </si>
  <si>
    <t>UKUPNA AKTIVA (OD 1 DO 19)</t>
  </si>
  <si>
    <t>Gotovina i gotovinski ekvivalenti  (poz. ai. od 1 do 3)</t>
  </si>
  <si>
    <t>Depoziti kod centralne banke i hartije od vrednosti koje se 
mogu refinansirati kod centralne  banke</t>
  </si>
  <si>
    <t>Potraživanja za kamatu i naknadu</t>
  </si>
  <si>
    <t>Plasmani bankama u zemlji</t>
  </si>
  <si>
    <t>Plasmani komitentima</t>
  </si>
  <si>
    <t>Hartije od vrednosti i drugi plasmani kojima se trguje</t>
  </si>
  <si>
    <t>Ulaganja u hartije od vrednosti koje se drže do dospeća</t>
  </si>
  <si>
    <t>Učešće u kapitalu i ostale hov raspoložive za prodaju</t>
  </si>
  <si>
    <t>Stalna sredstva namenjena prodaji i sredstva poslovanja
koje se obustavlja</t>
  </si>
  <si>
    <t>A.X.</t>
  </si>
  <si>
    <t>Potraživanja za više plaćen porez na dobitak</t>
  </si>
  <si>
    <t>A.XI.</t>
  </si>
  <si>
    <t>Gudvil</t>
  </si>
  <si>
    <t>Nematerijalna ulaganja</t>
  </si>
  <si>
    <t>A.XIII.</t>
  </si>
  <si>
    <t>Investicione nekretnine</t>
  </si>
  <si>
    <t>Osnovna  sredstva</t>
  </si>
  <si>
    <t>Ostala sredstva i aktivna vremenska razgraničenja</t>
  </si>
  <si>
    <t>Odložena poreska sredstva</t>
  </si>
  <si>
    <t>A. XVII.</t>
  </si>
  <si>
    <t>Gubitak iznad iznosa kapitala</t>
  </si>
  <si>
    <t>UKUPNO PASIVA</t>
  </si>
  <si>
    <t>UKUPNO OBAVEZE (OD 101 DO 111)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</si>
  <si>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</si>
  <si>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</si>
  <si>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</si>
  <si>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</si>
  <si>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</si>
  <si>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</si>
  <si>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Obaveze po osnovu stalnih sredstava namenjenih prodaji i 
sredstava poslovanja koje se obustavlja</t>
  </si>
  <si>
    <t>Ostale obaveze iz poslovanja</t>
  </si>
  <si>
    <t>Rezervisanja</t>
  </si>
  <si>
    <t>Ostale obaveze i pasivna vremenska razgraničenja</t>
  </si>
  <si>
    <r>
      <t xml:space="preserve">Odložene poreske obaveze </t>
    </r>
    <r>
      <rPr>
        <i/>
        <sz val="10"/>
        <color indexed="8"/>
        <rFont val="Arial"/>
        <family val="2"/>
      </rPr>
      <t>i obaveze na osnovu tekuceg poreza na dobitak</t>
    </r>
  </si>
  <si>
    <t>UKUPNO KAPITAL</t>
  </si>
  <si>
    <t>Akcijski i ostali kapital</t>
  </si>
  <si>
    <t>Rezerve</t>
  </si>
  <si>
    <t>Akumulirana dobit</t>
  </si>
  <si>
    <t>Akumulirani gubitak</t>
  </si>
  <si>
    <t>V A N B I L A N S N E   P O Z I C I J E (OD 123 DO 125)</t>
  </si>
  <si>
    <t>Neto dobitak/gubitak po osnovu kamata    (pr.1  minus ra.1)</t>
  </si>
  <si>
    <t>Prihodi od kamata</t>
  </si>
  <si>
    <t>Rashodi od kamata</t>
  </si>
  <si>
    <t>Neto dobitak/gubitak po osnovu naknada i provizija  (pr.2  minus ra.2)</t>
  </si>
  <si>
    <t>Prihodi od naknada i provizija</t>
  </si>
  <si>
    <t>Rashodi naknada i provizija</t>
  </si>
  <si>
    <t>Neto dobitak/gubitak po osnovu kamata, naknada i provizija  (i. + ii.)</t>
  </si>
  <si>
    <t>Neto dobitak/gubitak po osnovu prodaje hartija od vrednosti  (pr.3  minus ra.3)</t>
  </si>
  <si>
    <t>Dobici po osnovu hartija od vrednosti</t>
  </si>
  <si>
    <t>RA.3.</t>
  </si>
  <si>
    <t>Gubici po osnovu hartija od vrednosti</t>
  </si>
  <si>
    <t>Neto prihodi/rashodi od kursnih razlika  (pr.4 minus ra.4)</t>
  </si>
  <si>
    <t>Pozitivne kursne razlike</t>
  </si>
  <si>
    <t>Negativne kursne razlike</t>
  </si>
  <si>
    <t>Prihodi od dividendi i učešća  (pr.5)</t>
  </si>
  <si>
    <t>Ostali poslovni prihodi     (pr.6)</t>
  </si>
  <si>
    <t>Ostali poslovni prihodi</t>
  </si>
  <si>
    <t>Rashodi indirektnih otpisa plasmana i rezervisanja   (ra.7.)</t>
  </si>
  <si>
    <t>Rashodi indirektnih otpisa plasmana i rezervisanja</t>
  </si>
  <si>
    <t>Ostali poslovni rashodi     (ra.6.)</t>
  </si>
  <si>
    <t>Ostali poslovni rashodi</t>
  </si>
  <si>
    <t>Neto prihodi/rashodi od promene vrednosti imovine i obaveza (pr.8minus ra8)</t>
  </si>
  <si>
    <t>Prihodi od promene vrednosti imovine i obaveza</t>
  </si>
  <si>
    <t>RA.8.</t>
  </si>
  <si>
    <t>Rashodi od promene vrednosti imovine i obaveza</t>
  </si>
  <si>
    <t>Dobitak/gubitak iz redovnog poslovanja   ( zbir pr.1  do pr.8)  minus (ra.1 do ra.8)</t>
  </si>
  <si>
    <t>Neto dobici / gubici poslovanja koje se obustavlja</t>
  </si>
  <si>
    <t>Dobici poslovanja koje se obustavlja</t>
  </si>
  <si>
    <t>Gubici poslovanja koje se obustavlja</t>
  </si>
  <si>
    <t>Dobitak/gubitak perioda pre oporezivanja</t>
  </si>
  <si>
    <t>Porez na dobit</t>
  </si>
  <si>
    <t>Dobitak/gubitak  od promene odloženih poreskih sredstava i 
odloženih poreskih obaveza</t>
  </si>
  <si>
    <t>XV.2</t>
  </si>
  <si>
    <t>Gubitak od smanjenja odloženih poreskih sredstava i smanjenja odloženih poreskih obaveza</t>
  </si>
  <si>
    <t>Dobit / gubitak</t>
  </si>
  <si>
    <t>31.03.2007</t>
  </si>
  <si>
    <t>01.01. - 31.03.2007.</t>
  </si>
  <si>
    <t>GUBICI PO OSNOVU HARTIJA OD VREDNOSTI</t>
  </si>
  <si>
    <t>RASHODI OD PROMENE VREDNOSTI IMOVINE I OBAVEZA</t>
  </si>
  <si>
    <t>NETO DOBICI / GUBICI POSLOVANJA KOJE SE OBUSTAVLJA</t>
  </si>
  <si>
    <t>DOBIT / GUBITAK</t>
  </si>
  <si>
    <t>PLASMANI BANKAMAU ZEMLJI</t>
  </si>
  <si>
    <t>STALNA SREDSTVA NAMENJENA PRODAJI I SREDSTVA POSLOVANJA KOJE SE OBUSTAVLJA</t>
  </si>
  <si>
    <t>GOODWILL</t>
  </si>
  <si>
    <t>P.VI.</t>
  </si>
  <si>
    <t>P.VII.</t>
  </si>
  <si>
    <t>OBAVEZE PO OSNOVU STALNIH SREDSTAVA NAMANJENIH PRODAJI I SREDSTAVA POSLOVANJA KOJE SE OBUSTAVLJA</t>
  </si>
  <si>
    <t>ODLOŽENE PORESKE OBAVEZE I OBAVEZE PO OSNOVU TEKUĆEG POREZA NA DOBITAK</t>
  </si>
  <si>
    <t>DOBICI POSLOVANJA KOJE SE OBUSTAVLJA</t>
  </si>
  <si>
    <t>GUBICI POSLOVANJA KOJE SE OBUSTAVLJA</t>
  </si>
  <si>
    <t>DOBITAK/GUBITAK  OD PROMENE ODLOŽENIH PORESKIH SREDSTAVA I ODLOŽENIH PORESKIH OBAVEZA</t>
  </si>
  <si>
    <t>DOBITAK OD KREIRANIH ODLOŽENIH PORESKIH SREDSTAVA I SMANJENJA ODLOŽENIH PORESKIH OBAVEZA</t>
  </si>
  <si>
    <t>GUBITAK OD SMANJENJA ODLOŽENIH PORESKIH SREDSTAVA I SMANJENJA ODLOŽENIH PORESKIH OBAVEZA</t>
  </si>
  <si>
    <t>POTRAŽIVANJA ZA VIŠE PLAĆEN POREZ NA DOBITAK</t>
  </si>
  <si>
    <t>INVESTICIONE NEKRETNINE</t>
  </si>
  <si>
    <t>ODLOŽENA PORESKA SREDSTVA I POTRAŽIVANJA ZA VIŠE PLAĆEN POREZ NA DOBITAK</t>
  </si>
  <si>
    <t>O B A V E Z E (Zbir od PO.I.  do  PO.X.)</t>
  </si>
  <si>
    <t>OBAVEZE PREMA BANKAMA U ZEMLJI</t>
  </si>
  <si>
    <t>OBAVEZE PREMA KOMITENTIMA</t>
  </si>
  <si>
    <t>OBAVEZE ZA KAMATE I NAKNADE</t>
  </si>
  <si>
    <t>OBAVEZE PO OSNOVU HARTIJA OD VREDNOSTI</t>
  </si>
  <si>
    <t>OBAVEZE  IZ DOBITKA</t>
  </si>
  <si>
    <t>OBAVEZE PO OSNOVU TEKUĆEG POREZA NA DOBITAK</t>
  </si>
  <si>
    <t>OSTALE OBAVEZE IZ POSLOVANJA</t>
  </si>
  <si>
    <t>REZERVISANJA</t>
  </si>
  <si>
    <t>OSTALE OBAVEZE I PASIVNA VREMENSKA RAZGRANIČENJA</t>
  </si>
  <si>
    <t>V A N B I L A N S N A   A K T I V A</t>
  </si>
  <si>
    <t>V A N B I L A N S N A   P A S I V A</t>
  </si>
  <si>
    <t>30.06.2007</t>
  </si>
  <si>
    <t>01.01. - 30.06.2007.</t>
  </si>
  <si>
    <t>01.01. - 30.09.2007.</t>
  </si>
  <si>
    <t>A K T I V A (Zbir pozicija od A.I. do A.XVII.)</t>
  </si>
  <si>
    <t xml:space="preserve">GOTOVINA I GOTOVINSKI EKVIVALENTI </t>
  </si>
  <si>
    <t>PLASMANI BANKAMA U ZEMLJI</t>
  </si>
  <si>
    <t>O B A V E Z E (Zbir od PO.I. do PO.XI.)</t>
  </si>
  <si>
    <t>30.09.2007.</t>
  </si>
  <si>
    <t>NETO DOBITAK/GUBITAK PO OSNOVU KAMATA (PR.1 minus RA.1)</t>
  </si>
  <si>
    <t>PR.1</t>
  </si>
  <si>
    <t>RA.1</t>
  </si>
  <si>
    <t>NETO DOBITAK/GUBITAK PO OSNOVU NAKNADA I PROVIZIJA (PR.2 minus RA.2)</t>
  </si>
  <si>
    <t>NETO DOBITAK/GUBITAK PO OSNOVU KAMATA, NAKNADA I PROVIZIJA (I.+ II.)</t>
  </si>
  <si>
    <t>NETO DOBITAK/GUBITAK PO OSNOVU PRODAJE HARTIJA OD VREDNOSTI (PR.3 minus RA.3)</t>
  </si>
  <si>
    <t>NETO PRIHODI/RASHODI OD KURSNIH RAZLIKA (PR.4 minus RA.4)</t>
  </si>
  <si>
    <t>PRIHODI OD DIVIDENDI I UČEŠĆA (PR.5)</t>
  </si>
  <si>
    <t>VII.</t>
  </si>
  <si>
    <t>OSTALI POSLOVNI PRIHODI (PR.6)</t>
  </si>
  <si>
    <t>VIII.</t>
  </si>
  <si>
    <t>RASHODI INDIREKTNIH OTPISA PLASMANA I REZERVISANJA (RA.7.)</t>
  </si>
  <si>
    <t>OSTALI POSLOVNI RASHODI (RA.6.)</t>
  </si>
  <si>
    <t>NETO PRIHODI/RASHODI OD PROMENE VREDNOSTI IMOVINE I OBAVEZA (PR.8 minus RA8)</t>
  </si>
  <si>
    <t>DOBITAK/GUBITAK IZ REDOVNOG POSLOVANJA (ZBIR PR.1 DO PR.8) minus (RA.1 DO RA.8)</t>
  </si>
  <si>
    <t>31.12.2007.</t>
  </si>
  <si>
    <t>01.01. - 31.12.2007.</t>
  </si>
  <si>
    <t xml:space="preserve">NETO DOBITAK/GUBITAK PO OSNOVU PRODAJE HARTIJA OD VREDNOSTI </t>
  </si>
  <si>
    <t xml:space="preserve">NETO PRIHODI/RASHODI OD KURSNIH RAZLIKA </t>
  </si>
  <si>
    <t>Marfin Bank A.D. Beograd</t>
  </si>
  <si>
    <t>31.03.2008.</t>
  </si>
  <si>
    <t>01.01. - 31.03.2008.</t>
  </si>
  <si>
    <t>30.06.2008.</t>
  </si>
  <si>
    <t>01.01. - 30.06.2008.</t>
  </si>
  <si>
    <t>30.09.2008.</t>
  </si>
  <si>
    <t>A K T I V A (Zbir pozicija od A.I. do A.XIII.)</t>
  </si>
  <si>
    <t>GOTOVINA I GOTOVINSKI EKVIVALENTI</t>
  </si>
  <si>
    <t>OPOZIVI DEPOZITI I KREDITI</t>
  </si>
  <si>
    <t>POTRAŽIVANJA PO OSNOVU KAMATA, NAKNADA, PRODAJE, PROMENE FER VREDNOSTI DERIVATA I DRUGA POTRAŽIVANJA</t>
  </si>
  <si>
    <t>DATI KREDITI I DEPOZITI</t>
  </si>
  <si>
    <t>HARTIJE OD VREDNOSTI (BEZ SOPSTVENIH AKCIJA)</t>
  </si>
  <si>
    <t>UDELI (UČEŠĆA)</t>
  </si>
  <si>
    <t>OSTALI PLASMANI</t>
  </si>
  <si>
    <t>OSNOVNA SREDSTVA I INVESTICIONE NEKRETNINE</t>
  </si>
  <si>
    <t>OSTALA SREDSTVA</t>
  </si>
  <si>
    <t>TRANSAKCIONI DEPOZITI</t>
  </si>
  <si>
    <t>OSTALI DEPOZITI</t>
  </si>
  <si>
    <t>PRIMLJENI KREDITI</t>
  </si>
  <si>
    <t>OBAVEZE ZA POREZE</t>
  </si>
  <si>
    <t>OBAVEZE IZ DOBITKA</t>
  </si>
  <si>
    <t>ODLOŽENE PORESKE OBAVEZE</t>
  </si>
  <si>
    <t>OSTALE OBAVEZE</t>
  </si>
  <si>
    <t xml:space="preserve">   REZERVE </t>
  </si>
  <si>
    <t>AKUMULIRANA DOBIT / GUBITAK</t>
  </si>
  <si>
    <t>OBAVEZE PO OSNOVU KAMATA, NAKNADA I PROMENE VREDNOSTI 
DERIVATA</t>
  </si>
  <si>
    <t>P.XII.1</t>
  </si>
  <si>
    <t>P.XII.2</t>
  </si>
  <si>
    <t>REVALORIZACIONE REZERVE</t>
  </si>
  <si>
    <t>P.XII.3</t>
  </si>
  <si>
    <t>01.01. - 30.09.2008.</t>
  </si>
  <si>
    <t>I</t>
  </si>
  <si>
    <t>NETO DOBITAK/GUBITAK PO OSNOVU KAMATA</t>
  </si>
  <si>
    <t>PR.1. PRIHODI OD KAMATA</t>
  </si>
  <si>
    <t>RA.1. RASHODI OD KAMATA</t>
  </si>
  <si>
    <t>II</t>
  </si>
  <si>
    <t>NETO DOBITAK/GUBITAK PO OSNOVU NAKNADA I PROVIZIJA</t>
  </si>
  <si>
    <t>PR.2. PRIHODI OD NAKNADA I PROVIZIJA</t>
  </si>
  <si>
    <t>RA.2. RASHODI NAKNADA I PROVIZIJA</t>
  </si>
  <si>
    <t>III</t>
  </si>
  <si>
    <t>NETO DOBITAK/GUBITAK PO OSNOVU PRODAJE HARTIJA OD VREDNOSTI PO FER VREDNOSTI KROZ BILANS USPEHA</t>
  </si>
  <si>
    <t>IV</t>
  </si>
  <si>
    <t>NETO DOBITAK/GUBITAK PO OSNOVU PRODAJE HARTIJA OD VREDNOSTI KOJE SU RASPOLOŽIVE ZA PRODAJU</t>
  </si>
  <si>
    <t>V</t>
  </si>
  <si>
    <t>NETO DOBITAK/GUBITAK PO OSNOVU PRODAJE HARTIJA OD VREDNOSTI KOJE SE DRŽE DO DOSPECA</t>
  </si>
  <si>
    <t>VI</t>
  </si>
  <si>
    <t>NETO DOBITAK/GUBITAK PO OSNOVU PRODAJE UDELA (UČEŠĆA)</t>
  </si>
  <si>
    <t>NETO DOBITAK/GUBITAK PO OSNOVU PRODAJE OSTALIH PLASMANA</t>
  </si>
  <si>
    <t>NETO PRIHODI/RASHODI OD KURSNIH RAZLIKA</t>
  </si>
  <si>
    <t>PRIHODI OD DIVIDENDI I UČEŠĆA</t>
  </si>
  <si>
    <t>X</t>
  </si>
  <si>
    <t>XI</t>
  </si>
  <si>
    <t>NETO PRIHODI/RASHODI PO OSNOVU INDIREKTNIH OTPISA PLASMANA I REZERVISANJA</t>
  </si>
  <si>
    <t>XII</t>
  </si>
  <si>
    <t>TROŠKOVI ZARADA, NAKNADA ZARADA I OSTALI LIČNI RASHODI</t>
  </si>
  <si>
    <t>XIII</t>
  </si>
  <si>
    <t>TROŠKOVI AMORTIZACIJE</t>
  </si>
  <si>
    <t>XIV</t>
  </si>
  <si>
    <t>XV</t>
  </si>
  <si>
    <t>NETO PRIHODI/RASHODI OD PROMENE VREDNOSTI IMOVINE I OBAVEZA</t>
  </si>
  <si>
    <t>XVI</t>
  </si>
  <si>
    <t>DOBITAK/GUBITAK IZ REDOVNOG POSLOVANJA</t>
  </si>
  <si>
    <t>XVII</t>
  </si>
  <si>
    <t>NETO DOBICI/GUBICI POSLOVANJA KOJE SE OBUSTAVLJA</t>
  </si>
  <si>
    <t>XVIII</t>
  </si>
  <si>
    <t>OBAVEZE PO OSNOVU SREDSTAVA NAMENJENIH PRODAJI I SREDSTAVA POSLOVANJA KOJE SE OBUSTAVLJA</t>
  </si>
  <si>
    <t>P.XII.4</t>
  </si>
  <si>
    <t>31.12.2008.</t>
  </si>
  <si>
    <t>P.XII.5</t>
  </si>
  <si>
    <t>NEREALIZOVANI GUBICI PO OSNOVU HARTIJA OD VREDNOSTI 
RASPOLOŽIVIH ZA PRODAJU</t>
  </si>
  <si>
    <t>01.01. - 31.12.2008.</t>
  </si>
  <si>
    <t>01.01. - 31.03.2009.</t>
  </si>
  <si>
    <t>31.03.2009.</t>
  </si>
  <si>
    <t xml:space="preserve">   REZERVE IZ DOBITI</t>
  </si>
  <si>
    <t>30.06.2009.</t>
  </si>
  <si>
    <t>01.01. - 30.06.2009.</t>
  </si>
  <si>
    <t>Ispravka</t>
  </si>
  <si>
    <t>NETO DOBITAK/GUBITAK PO OSNOVU PRODAJE HARTIJA OD VREDNOSTI KOJE SE DRŽE DO DOSPEĆA</t>
  </si>
  <si>
    <t>01.01. - 30.09.2009.</t>
  </si>
  <si>
    <t>30.09.2009.</t>
  </si>
  <si>
    <t>31.12.2009.</t>
  </si>
  <si>
    <t>01.01. - 31.12.2009.</t>
  </si>
  <si>
    <t>01.01.- 31.03.2010.</t>
  </si>
  <si>
    <t>31.03.2010.</t>
  </si>
  <si>
    <t>30.06.2010.</t>
  </si>
  <si>
    <t>01.01.- 30.06.2010.</t>
  </si>
  <si>
    <t>30.09.2010.</t>
  </si>
  <si>
    <t>01.01.- 30.09.2010.</t>
  </si>
  <si>
    <t>31.12.2010.</t>
  </si>
  <si>
    <t>01.01.- 31.12.2010.</t>
  </si>
  <si>
    <t>31.03.2011.</t>
  </si>
  <si>
    <t>01.01.- 31.03.2011.</t>
  </si>
  <si>
    <t>30.06.2011.</t>
  </si>
  <si>
    <t>01.01.- 30.06.2011.</t>
  </si>
  <si>
    <t>30.09.2011.</t>
  </si>
  <si>
    <t>01.01.- 30.09.2011.</t>
  </si>
  <si>
    <t>31.12.2011.</t>
  </si>
  <si>
    <t>01.01.- 31.12.2011.</t>
  </si>
  <si>
    <t>01.01.- 31.03.2012.</t>
  </si>
  <si>
    <t>31.03.2012.</t>
  </si>
  <si>
    <t>30.06.2012.</t>
  </si>
  <si>
    <t>01.01.- 30.06.2012.</t>
  </si>
  <si>
    <t>30.09.2012.</t>
  </si>
  <si>
    <t>01.01.- 30.09.2012.</t>
  </si>
  <si>
    <t>31.12.2012.</t>
  </si>
  <si>
    <t>01.01.- 31.12.2012.</t>
  </si>
  <si>
    <t>31.03.2013.</t>
  </si>
  <si>
    <t>01.01.- 31.03.2013.</t>
  </si>
  <si>
    <t>30.06.2013.</t>
  </si>
  <si>
    <t>01.01.- 30.06.2013.</t>
  </si>
  <si>
    <t>30.09.2013.</t>
  </si>
  <si>
    <t>01.01.- 30.09.2013.</t>
  </si>
  <si>
    <t>31.12.2013.</t>
  </si>
  <si>
    <t>01.01.- 31.12.2013.</t>
  </si>
  <si>
    <t>31.03.2014.</t>
  </si>
  <si>
    <t>01.01.- 31.03.2014.</t>
  </si>
  <si>
    <t>30.06.2014.</t>
  </si>
  <si>
    <t>01.01.- 30.06.2014.</t>
  </si>
  <si>
    <t>30.09.2014.</t>
  </si>
  <si>
    <t>01.01.- 30.09.2014.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</si>
</sst>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name val="Arial"/>
      <charset val="238"/>
    </font>
    <font>
      <sz val="10"/>
      <name val="Arial"/>
      <charset val="238"/>
    </font>
    <font>
      <b/>
      <sz val="10"/>
      <name val="Arial"/>
      <family val="2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Times New Roman"/>
      <family val="1"/>
    </font>
    <font>
      <sz val="9"/>
      <name val="Arial"/>
      <family val="2"/>
    </font>
    <font>
      <u/>
      <sz val="9"/>
      <name val="Arial"/>
      <family val="2"/>
    </font>
    <font>
      <b/>
      <sz val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i/>
      <sz val="10"/>
      <color indexed="8"/>
      <name val="Arial"/>
      <family val="2"/>
    </font>
    <font>
      <sz val="10"/>
      <color indexed="8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4" fillId="0" borderId="0"/>
    <xf numFmtId="0" fontId="13" fillId="0" borderId="0"/>
    <xf numFmtId="0" fontId="1" fillId="0" borderId="0"/>
  </cellStyleXfs>
  <cellXfs count="139">
    <xf numFmtId="0" fontId="0" fillId="0" borderId="0" xfId="0"/>
    <xf numFmtId="0" fontId="0" fillId="0" borderId="0" xfId="0" applyBorder="1" applyAlignment="1"/>
    <xf numFmtId="0" fontId="2" fillId="0" borderId="0" xfId="0" applyFont="1" applyBorder="1"/>
    <xf numFmtId="0" fontId="0" fillId="0" borderId="0" xfId="0" applyBorder="1"/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wrapText="1"/>
    </xf>
    <xf numFmtId="0" fontId="7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vertical="top" wrapText="1"/>
    </xf>
    <xf numFmtId="0" fontId="7" fillId="0" borderId="2" xfId="0" applyFont="1" applyBorder="1"/>
    <xf numFmtId="0" fontId="6" fillId="0" borderId="0" xfId="0" applyFont="1" applyBorder="1" applyAlignment="1"/>
    <xf numFmtId="0" fontId="2" fillId="0" borderId="0" xfId="0" applyFont="1" applyBorder="1" applyAlignment="1"/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/>
    </xf>
    <xf numFmtId="0" fontId="9" fillId="0" borderId="0" xfId="0" applyFont="1" applyBorder="1"/>
    <xf numFmtId="0" fontId="12" fillId="0" borderId="0" xfId="0" applyFont="1"/>
    <xf numFmtId="3" fontId="12" fillId="0" borderId="0" xfId="0" applyNumberFormat="1" applyFont="1"/>
    <xf numFmtId="0" fontId="12" fillId="0" borderId="0" xfId="0" applyFont="1" applyAlignment="1">
      <alignment wrapText="1"/>
    </xf>
    <xf numFmtId="0" fontId="6" fillId="0" borderId="0" xfId="0" applyFont="1" applyBorder="1"/>
    <xf numFmtId="0" fontId="7" fillId="0" borderId="0" xfId="0" applyFont="1" applyBorder="1"/>
    <xf numFmtId="0" fontId="1" fillId="0" borderId="0" xfId="3"/>
    <xf numFmtId="0" fontId="12" fillId="0" borderId="3" xfId="2" applyFont="1" applyFill="1" applyBorder="1"/>
    <xf numFmtId="3" fontId="14" fillId="0" borderId="0" xfId="2" applyNumberFormat="1" applyFont="1" applyBorder="1" applyAlignment="1"/>
    <xf numFmtId="0" fontId="12" fillId="0" borderId="0" xfId="2" applyFont="1" applyBorder="1"/>
    <xf numFmtId="0" fontId="12" fillId="0" borderId="0" xfId="2" applyFont="1" applyAlignment="1">
      <alignment wrapText="1"/>
    </xf>
    <xf numFmtId="0" fontId="12" fillId="0" borderId="0" xfId="2" applyFont="1"/>
    <xf numFmtId="3" fontId="13" fillId="0" borderId="0" xfId="0" applyNumberFormat="1" applyFont="1"/>
    <xf numFmtId="0" fontId="1" fillId="0" borderId="0" xfId="3" applyFont="1"/>
    <xf numFmtId="0" fontId="12" fillId="0" borderId="4" xfId="2" applyFont="1" applyBorder="1"/>
    <xf numFmtId="0" fontId="12" fillId="0" borderId="0" xfId="2" applyFont="1" applyBorder="1" applyAlignment="1">
      <alignment wrapText="1"/>
    </xf>
    <xf numFmtId="0" fontId="12" fillId="0" borderId="0" xfId="2" applyFont="1" applyFill="1" applyBorder="1"/>
    <xf numFmtId="0" fontId="13" fillId="0" borderId="0" xfId="2" applyAlignment="1">
      <alignment wrapText="1"/>
    </xf>
    <xf numFmtId="0" fontId="1" fillId="0" borderId="0" xfId="3" applyFill="1"/>
    <xf numFmtId="0" fontId="0" fillId="0" borderId="0" xfId="0" applyFill="1"/>
    <xf numFmtId="0" fontId="13" fillId="0" borderId="0" xfId="0" applyFont="1" applyFill="1"/>
    <xf numFmtId="0" fontId="13" fillId="0" borderId="0" xfId="0" applyFont="1"/>
    <xf numFmtId="3" fontId="13" fillId="0" borderId="0" xfId="0" quotePrefix="1" applyNumberFormat="1" applyFont="1"/>
    <xf numFmtId="0" fontId="13" fillId="0" borderId="0" xfId="0" applyFont="1" applyFill="1" applyAlignment="1">
      <alignment wrapText="1"/>
    </xf>
    <xf numFmtId="3" fontId="12" fillId="0" borderId="0" xfId="2" applyNumberFormat="1" applyFont="1"/>
    <xf numFmtId="3" fontId="12" fillId="0" borderId="0" xfId="2" applyNumberFormat="1" applyFont="1" applyFill="1"/>
    <xf numFmtId="3" fontId="13" fillId="0" borderId="0" xfId="2" applyNumberFormat="1"/>
    <xf numFmtId="0" fontId="12" fillId="0" borderId="0" xfId="0" applyFont="1" applyAlignment="1">
      <alignment vertical="center"/>
    </xf>
    <xf numFmtId="3" fontId="12" fillId="0" borderId="0" xfId="0" applyNumberFormat="1" applyFont="1" applyFill="1" applyBorder="1"/>
    <xf numFmtId="0" fontId="16" fillId="0" borderId="0" xfId="0" applyFont="1"/>
    <xf numFmtId="3" fontId="0" fillId="0" borderId="0" xfId="0" applyNumberFormat="1" applyFill="1"/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indent="1"/>
    </xf>
    <xf numFmtId="0" fontId="12" fillId="0" borderId="0" xfId="0" applyFont="1" applyFill="1"/>
    <xf numFmtId="49" fontId="18" fillId="0" borderId="0" xfId="0" applyNumberFormat="1" applyFont="1" applyAlignment="1">
      <alignment horizontal="right"/>
    </xf>
    <xf numFmtId="0" fontId="18" fillId="0" borderId="0" xfId="0" applyFont="1"/>
    <xf numFmtId="0" fontId="18" fillId="0" borderId="0" xfId="0" applyNumberFormat="1" applyFont="1" applyAlignment="1">
      <alignment horizontal="right"/>
    </xf>
    <xf numFmtId="3" fontId="18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Font="1" applyFill="1" applyAlignment="1">
      <alignment horizontal="left" vertical="center" wrapText="1" indent="1"/>
    </xf>
    <xf numFmtId="3" fontId="18" fillId="0" borderId="0" xfId="0" applyNumberFormat="1" applyFont="1" applyFill="1" applyAlignment="1">
      <alignment horizontal="right"/>
    </xf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3" fontId="18" fillId="0" borderId="0" xfId="0" applyNumberFormat="1" applyFont="1"/>
    <xf numFmtId="3" fontId="18" fillId="0" borderId="0" xfId="0" applyNumberFormat="1" applyFont="1" applyFill="1" applyAlignment="1">
      <alignment horizontal="right" vertical="center"/>
    </xf>
    <xf numFmtId="3" fontId="14" fillId="0" borderId="0" xfId="0" applyNumberFormat="1" applyFont="1" applyAlignment="1">
      <alignment horizontal="right"/>
    </xf>
    <xf numFmtId="3" fontId="14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4" fillId="0" borderId="0" xfId="0" applyNumberFormat="1" applyFont="1" applyAlignment="1">
      <alignment horizontal="right"/>
    </xf>
    <xf numFmtId="0" fontId="14" fillId="0" borderId="0" xfId="0" applyFont="1"/>
    <xf numFmtId="49" fontId="14" fillId="0" borderId="0" xfId="0" applyNumberFormat="1" applyFont="1" applyAlignment="1">
      <alignment horizontal="right"/>
    </xf>
    <xf numFmtId="0" fontId="6" fillId="0" borderId="0" xfId="0" applyFont="1" applyFill="1" applyAlignment="1">
      <alignment horizontal="center" vertical="center"/>
    </xf>
    <xf numFmtId="3" fontId="0" fillId="0" borderId="5" xfId="0" applyNumberFormat="1" applyFill="1" applyBorder="1"/>
    <xf numFmtId="0" fontId="18" fillId="0" borderId="0" xfId="0" applyNumberFormat="1" applyFont="1" applyFill="1" applyAlignment="1">
      <alignment horizontal="right"/>
    </xf>
    <xf numFmtId="0" fontId="20" fillId="0" borderId="0" xfId="0" applyFont="1" applyFill="1"/>
    <xf numFmtId="3" fontId="19" fillId="0" borderId="0" xfId="0" applyNumberFormat="1" applyFont="1" applyFill="1" applyAlignment="1">
      <alignment horizontal="right"/>
    </xf>
    <xf numFmtId="3" fontId="13" fillId="0" borderId="0" xfId="0" applyNumberFormat="1" applyFont="1" applyAlignment="1">
      <alignment horizontal="right"/>
    </xf>
    <xf numFmtId="0" fontId="13" fillId="0" borderId="0" xfId="0" applyFont="1" applyBorder="1"/>
    <xf numFmtId="3" fontId="13" fillId="0" borderId="0" xfId="0" applyNumberFormat="1" applyFont="1" applyFill="1"/>
    <xf numFmtId="3" fontId="23" fillId="0" borderId="0" xfId="0" applyNumberFormat="1" applyFont="1" applyAlignment="1">
      <alignment horizontal="right"/>
    </xf>
    <xf numFmtId="0" fontId="23" fillId="0" borderId="0" xfId="0" applyNumberFormat="1" applyFont="1" applyAlignment="1">
      <alignment horizontal="right"/>
    </xf>
    <xf numFmtId="3" fontId="13" fillId="0" borderId="5" xfId="0" applyNumberFormat="1" applyFont="1" applyFill="1" applyBorder="1"/>
    <xf numFmtId="3" fontId="13" fillId="0" borderId="0" xfId="0" applyNumberFormat="1" applyFont="1" applyFill="1" applyAlignment="1">
      <alignment horizontal="right"/>
    </xf>
    <xf numFmtId="0" fontId="13" fillId="0" borderId="0" xfId="0" applyNumberFormat="1" applyFont="1" applyFill="1" applyAlignment="1">
      <alignment horizontal="right"/>
    </xf>
    <xf numFmtId="0" fontId="19" fillId="0" borderId="0" xfId="0" applyFont="1" applyFill="1"/>
    <xf numFmtId="0" fontId="2" fillId="0" borderId="0" xfId="0" applyFont="1" applyFill="1" applyBorder="1"/>
    <xf numFmtId="0" fontId="13" fillId="0" borderId="0" xfId="0" applyFont="1" applyFill="1" applyBorder="1"/>
    <xf numFmtId="0" fontId="22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13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0" fontId="24" fillId="0" borderId="0" xfId="0" applyNumberFormat="1" applyFont="1" applyAlignment="1">
      <alignment horizontal="right"/>
    </xf>
    <xf numFmtId="0" fontId="25" fillId="0" borderId="0" xfId="0" applyFont="1"/>
    <xf numFmtId="0" fontId="13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indent="1"/>
    </xf>
    <xf numFmtId="0" fontId="13" fillId="0" borderId="0" xfId="0" applyFont="1" applyFill="1" applyAlignment="1">
      <alignment horizontal="left" vertical="center" wrapText="1" indent="1"/>
    </xf>
    <xf numFmtId="0" fontId="22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14" fontId="21" fillId="0" borderId="0" xfId="0" applyNumberFormat="1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1" fillId="0" borderId="0" xfId="0" applyFont="1" applyBorder="1" applyAlignment="1">
      <alignment horizontal="center"/>
    </xf>
    <xf numFmtId="1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Border="1" applyAlignment="1"/>
    <xf numFmtId="0" fontId="2" fillId="0" borderId="0" xfId="0" applyFont="1" applyBorder="1" applyAlignment="1"/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</cellXfs>
  <cellStyles count="4">
    <cellStyle name="Normal" xfId="0" builtinId="0"/>
    <cellStyle name="Normal 2" xfId="1"/>
    <cellStyle name="Normal_Bilans Stanja i uspeha celo" xfId="2"/>
    <cellStyle name="Normal_kopije bilansa stanja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H43"/>
  <sheetViews>
    <sheetView workbookViewId="0">
      <selection sqref="A1:IV1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s="40" customFormat="1" x14ac:dyDescent="0.2">
      <c r="A1" s="98" t="s">
        <v>303</v>
      </c>
      <c r="B1" s="99"/>
      <c r="C1" s="99"/>
    </row>
    <row r="2" spans="1:8" s="40" customFormat="1" x14ac:dyDescent="0.2">
      <c r="A2" s="99"/>
      <c r="B2" s="99"/>
      <c r="C2" s="99"/>
    </row>
    <row r="3" spans="1:8" s="40" customFormat="1" x14ac:dyDescent="0.2">
      <c r="A3" s="123" t="s">
        <v>0</v>
      </c>
      <c r="B3" s="123"/>
      <c r="C3" s="123"/>
    </row>
    <row r="4" spans="1:8" s="40" customFormat="1" x14ac:dyDescent="0.2">
      <c r="A4" s="124" t="s">
        <v>421</v>
      </c>
      <c r="B4" s="125"/>
      <c r="C4" s="125"/>
    </row>
    <row r="5" spans="1:8" s="40" customFormat="1" x14ac:dyDescent="0.2">
      <c r="E5" s="122" t="s">
        <v>2</v>
      </c>
    </row>
    <row r="6" spans="1:8" s="104" customFormat="1" x14ac:dyDescent="0.2">
      <c r="A6" s="101" t="s">
        <v>3</v>
      </c>
      <c r="B6" s="101" t="s">
        <v>4</v>
      </c>
      <c r="C6" s="106" t="s">
        <v>5</v>
      </c>
      <c r="D6" s="106" t="s">
        <v>379</v>
      </c>
      <c r="E6" s="101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95">
        <f>SUM(C9:C21)</f>
        <v>29221511</v>
      </c>
      <c r="D8" s="95">
        <f>SUM(D9:D21)</f>
        <v>-5038799</v>
      </c>
      <c r="E8" s="95">
        <f>+E9+E10+E11+E12+E13+E14+E15+E16+E17+E18+E19+E20+E21</f>
        <v>24182712</v>
      </c>
      <c r="F8" s="95"/>
      <c r="G8" s="32"/>
      <c r="H8" s="32"/>
    </row>
    <row r="9" spans="1:8" x14ac:dyDescent="0.2">
      <c r="A9" s="118" t="s">
        <v>10</v>
      </c>
      <c r="B9" s="118" t="s">
        <v>310</v>
      </c>
      <c r="C9" s="95">
        <v>2211868</v>
      </c>
      <c r="D9" s="96">
        <v>0</v>
      </c>
      <c r="E9" s="95">
        <v>2211868</v>
      </c>
      <c r="F9" s="40"/>
      <c r="G9" s="32"/>
      <c r="H9" s="32"/>
    </row>
    <row r="10" spans="1:8" x14ac:dyDescent="0.2">
      <c r="A10" s="118" t="s">
        <v>12</v>
      </c>
      <c r="B10" s="119" t="s">
        <v>311</v>
      </c>
      <c r="C10" s="95">
        <v>2194717</v>
      </c>
      <c r="D10" s="96">
        <v>0</v>
      </c>
      <c r="E10" s="95">
        <v>2194717</v>
      </c>
      <c r="F10" s="40"/>
      <c r="G10" s="32"/>
      <c r="H10" s="32"/>
    </row>
    <row r="11" spans="1:8" ht="25.5" x14ac:dyDescent="0.2">
      <c r="A11" s="118" t="s">
        <v>14</v>
      </c>
      <c r="B11" s="119" t="s">
        <v>312</v>
      </c>
      <c r="C11" s="95">
        <v>519385</v>
      </c>
      <c r="D11" s="95">
        <v>-203827</v>
      </c>
      <c r="E11" s="95">
        <v>315558</v>
      </c>
      <c r="F11" s="40"/>
      <c r="G11" s="32"/>
      <c r="H11" s="32"/>
    </row>
    <row r="12" spans="1:8" x14ac:dyDescent="0.2">
      <c r="A12" s="118" t="s">
        <v>16</v>
      </c>
      <c r="B12" s="118" t="s">
        <v>313</v>
      </c>
      <c r="C12" s="95">
        <v>19367271</v>
      </c>
      <c r="D12" s="95">
        <v>-3120478</v>
      </c>
      <c r="E12" s="95">
        <v>16246793</v>
      </c>
      <c r="F12" s="40"/>
      <c r="G12" s="32"/>
      <c r="H12" s="32"/>
    </row>
    <row r="13" spans="1:8" x14ac:dyDescent="0.2">
      <c r="A13" s="118" t="s">
        <v>18</v>
      </c>
      <c r="B13" s="118" t="s">
        <v>314</v>
      </c>
      <c r="C13" s="95">
        <v>0</v>
      </c>
      <c r="D13" s="95">
        <v>0</v>
      </c>
      <c r="E13" s="95">
        <v>0</v>
      </c>
      <c r="F13" s="40"/>
      <c r="G13" s="32"/>
      <c r="H13" s="32"/>
    </row>
    <row r="14" spans="1:8" x14ac:dyDescent="0.2">
      <c r="A14" s="118" t="s">
        <v>20</v>
      </c>
      <c r="B14" s="118" t="s">
        <v>315</v>
      </c>
      <c r="C14" s="96">
        <v>798</v>
      </c>
      <c r="D14" s="96">
        <v>0</v>
      </c>
      <c r="E14" s="95">
        <v>798</v>
      </c>
      <c r="F14" s="40"/>
      <c r="G14" s="32"/>
      <c r="H14" s="32"/>
    </row>
    <row r="15" spans="1:8" x14ac:dyDescent="0.2">
      <c r="A15" s="118" t="s">
        <v>128</v>
      </c>
      <c r="B15" s="118" t="s">
        <v>316</v>
      </c>
      <c r="C15" s="95">
        <v>1547913</v>
      </c>
      <c r="D15" s="95">
        <v>-655760</v>
      </c>
      <c r="E15" s="95">
        <v>892153</v>
      </c>
      <c r="F15" s="40"/>
      <c r="G15" s="32"/>
      <c r="H15" s="32"/>
    </row>
    <row r="16" spans="1:8" x14ac:dyDescent="0.2">
      <c r="A16" s="118" t="s">
        <v>22</v>
      </c>
      <c r="B16" s="118" t="s">
        <v>123</v>
      </c>
      <c r="C16" s="95">
        <v>280831</v>
      </c>
      <c r="D16" s="95">
        <v>-223129</v>
      </c>
      <c r="E16" s="95">
        <v>57702</v>
      </c>
      <c r="F16" s="40"/>
      <c r="G16" s="32"/>
      <c r="H16" s="32"/>
    </row>
    <row r="17" spans="1:8" x14ac:dyDescent="0.2">
      <c r="A17" s="118" t="s">
        <v>122</v>
      </c>
      <c r="B17" s="119" t="s">
        <v>317</v>
      </c>
      <c r="C17" s="95">
        <v>2218778</v>
      </c>
      <c r="D17" s="95">
        <v>-545381</v>
      </c>
      <c r="E17" s="95">
        <v>1673397</v>
      </c>
      <c r="F17" s="40"/>
      <c r="G17" s="32"/>
      <c r="H17" s="32"/>
    </row>
    <row r="18" spans="1:8" ht="25.5" x14ac:dyDescent="0.2">
      <c r="A18" s="118" t="s">
        <v>177</v>
      </c>
      <c r="B18" s="119" t="s">
        <v>250</v>
      </c>
      <c r="C18" s="95">
        <v>0</v>
      </c>
      <c r="D18" s="95">
        <v>0</v>
      </c>
      <c r="E18" s="95">
        <v>0</v>
      </c>
      <c r="F18" s="40"/>
      <c r="G18" s="32"/>
      <c r="H18" s="32"/>
    </row>
    <row r="19" spans="1:8" x14ac:dyDescent="0.2">
      <c r="A19" s="118" t="s">
        <v>179</v>
      </c>
      <c r="B19" s="118" t="s">
        <v>131</v>
      </c>
      <c r="C19" s="95">
        <v>817</v>
      </c>
      <c r="D19" s="96">
        <v>0</v>
      </c>
      <c r="E19" s="95">
        <v>817</v>
      </c>
      <c r="F19" s="40"/>
      <c r="G19" s="32"/>
      <c r="H19" s="32"/>
    </row>
    <row r="20" spans="1:8" x14ac:dyDescent="0.2">
      <c r="A20" s="118" t="s">
        <v>162</v>
      </c>
      <c r="B20" s="118" t="s">
        <v>318</v>
      </c>
      <c r="C20" s="95">
        <v>879133</v>
      </c>
      <c r="D20" s="95">
        <v>-290224</v>
      </c>
      <c r="E20" s="95">
        <v>588909</v>
      </c>
      <c r="F20" s="40"/>
      <c r="G20" s="32"/>
      <c r="H20" s="32"/>
    </row>
    <row r="21" spans="1:8" x14ac:dyDescent="0.2">
      <c r="A21" s="118" t="s">
        <v>182</v>
      </c>
      <c r="B21" s="118" t="s">
        <v>133</v>
      </c>
      <c r="C21" s="95">
        <v>0</v>
      </c>
      <c r="D21" s="95">
        <v>0</v>
      </c>
      <c r="E21" s="95">
        <v>0</v>
      </c>
      <c r="F21" s="40"/>
      <c r="G21" s="32"/>
      <c r="H21" s="32"/>
    </row>
    <row r="22" spans="1:8" x14ac:dyDescent="0.2">
      <c r="A22" s="118" t="s">
        <v>28</v>
      </c>
      <c r="B22" s="118" t="s">
        <v>29</v>
      </c>
      <c r="C22" s="95">
        <f>+C23+C35</f>
        <v>24182712</v>
      </c>
      <c r="D22" s="95">
        <f>+D23+D35</f>
        <v>0</v>
      </c>
      <c r="E22" s="95">
        <f>+E23+E35</f>
        <v>24182712</v>
      </c>
      <c r="F22" s="40"/>
      <c r="G22" s="32"/>
      <c r="H22" s="32"/>
    </row>
    <row r="23" spans="1:8" x14ac:dyDescent="0.2">
      <c r="A23" s="118" t="s">
        <v>30</v>
      </c>
      <c r="B23" s="118" t="s">
        <v>282</v>
      </c>
      <c r="C23" s="95">
        <f>+C24+C25+C26+C27+C28+C29+C30+C31+C32+C33+C34</f>
        <v>20282664</v>
      </c>
      <c r="D23" s="95">
        <f>SUM(D24:D34)</f>
        <v>0</v>
      </c>
      <c r="E23" s="95">
        <f>+E24+E25+E26+E27+E28+E29+E30+E31+E32+E33+E34</f>
        <v>20282664</v>
      </c>
      <c r="F23" s="40"/>
      <c r="G23" s="32"/>
      <c r="H23" s="32"/>
    </row>
    <row r="24" spans="1:8" x14ac:dyDescent="0.2">
      <c r="A24" s="118" t="s">
        <v>32</v>
      </c>
      <c r="B24" s="118" t="s">
        <v>319</v>
      </c>
      <c r="C24" s="95">
        <v>1999375</v>
      </c>
      <c r="D24" s="96">
        <v>0</v>
      </c>
      <c r="E24" s="95">
        <f>+C24</f>
        <v>1999375</v>
      </c>
      <c r="F24" s="40"/>
      <c r="G24" s="32"/>
      <c r="H24" s="32"/>
    </row>
    <row r="25" spans="1:8" x14ac:dyDescent="0.2">
      <c r="A25" s="118" t="s">
        <v>34</v>
      </c>
      <c r="B25" s="118" t="s">
        <v>320</v>
      </c>
      <c r="C25" s="95">
        <v>11207502</v>
      </c>
      <c r="D25" s="96">
        <v>0</v>
      </c>
      <c r="E25" s="95">
        <f t="shared" ref="E25:E34" si="0">+C25</f>
        <v>11207502</v>
      </c>
      <c r="F25" s="40"/>
      <c r="G25" s="32"/>
      <c r="H25" s="32"/>
    </row>
    <row r="26" spans="1:8" x14ac:dyDescent="0.2">
      <c r="A26" s="118" t="s">
        <v>36</v>
      </c>
      <c r="B26" s="118" t="s">
        <v>321</v>
      </c>
      <c r="C26" s="95">
        <v>6533378</v>
      </c>
      <c r="D26" s="96">
        <v>0</v>
      </c>
      <c r="E26" s="95">
        <f t="shared" si="0"/>
        <v>6533378</v>
      </c>
      <c r="F26" s="40"/>
      <c r="G26" s="32"/>
      <c r="H26" s="32"/>
    </row>
    <row r="27" spans="1:8" x14ac:dyDescent="0.2">
      <c r="A27" s="118" t="s">
        <v>134</v>
      </c>
      <c r="B27" s="118" t="s">
        <v>268</v>
      </c>
      <c r="C27" s="95">
        <v>0</v>
      </c>
      <c r="D27" s="96">
        <v>0</v>
      </c>
      <c r="E27" s="95">
        <f t="shared" si="0"/>
        <v>0</v>
      </c>
      <c r="F27" s="40"/>
      <c r="G27" s="32"/>
      <c r="H27" s="32"/>
    </row>
    <row r="28" spans="1:8" ht="25.5" x14ac:dyDescent="0.2">
      <c r="A28" s="118" t="s">
        <v>38</v>
      </c>
      <c r="B28" s="119" t="s">
        <v>328</v>
      </c>
      <c r="C28" s="95">
        <v>2214</v>
      </c>
      <c r="D28" s="96">
        <v>0</v>
      </c>
      <c r="E28" s="95">
        <f t="shared" si="0"/>
        <v>2214</v>
      </c>
      <c r="F28" s="40"/>
      <c r="G28" s="32"/>
      <c r="H28" s="32"/>
    </row>
    <row r="29" spans="1:8" x14ac:dyDescent="0.2">
      <c r="A29" s="118" t="s">
        <v>252</v>
      </c>
      <c r="B29" s="118" t="s">
        <v>272</v>
      </c>
      <c r="C29" s="95">
        <v>44960</v>
      </c>
      <c r="D29" s="96">
        <v>0</v>
      </c>
      <c r="E29" s="95">
        <f t="shared" si="0"/>
        <v>44960</v>
      </c>
      <c r="F29" s="40"/>
      <c r="G29" s="32"/>
      <c r="H29" s="32"/>
    </row>
    <row r="30" spans="1:8" x14ac:dyDescent="0.2">
      <c r="A30" s="118" t="s">
        <v>253</v>
      </c>
      <c r="B30" s="119" t="s">
        <v>322</v>
      </c>
      <c r="C30" s="95">
        <v>3693</v>
      </c>
      <c r="D30" s="96">
        <v>0</v>
      </c>
      <c r="E30" s="95">
        <f t="shared" si="0"/>
        <v>3693</v>
      </c>
      <c r="F30" s="40"/>
      <c r="G30" s="32"/>
      <c r="H30" s="32"/>
    </row>
    <row r="31" spans="1:8" x14ac:dyDescent="0.2">
      <c r="A31" s="118" t="s">
        <v>42</v>
      </c>
      <c r="B31" s="118" t="s">
        <v>323</v>
      </c>
      <c r="C31" s="95">
        <v>5009</v>
      </c>
      <c r="D31" s="96">
        <v>0</v>
      </c>
      <c r="E31" s="95">
        <f t="shared" si="0"/>
        <v>5009</v>
      </c>
      <c r="F31" s="40"/>
      <c r="G31" s="32"/>
      <c r="H31" s="32"/>
    </row>
    <row r="32" spans="1:8" ht="25.5" x14ac:dyDescent="0.2">
      <c r="A32" s="118" t="s">
        <v>44</v>
      </c>
      <c r="B32" s="119" t="s">
        <v>368</v>
      </c>
      <c r="C32" s="95">
        <v>0</v>
      </c>
      <c r="D32" s="96">
        <v>0</v>
      </c>
      <c r="E32" s="95">
        <f t="shared" si="0"/>
        <v>0</v>
      </c>
      <c r="F32" s="40"/>
      <c r="G32" s="32"/>
      <c r="H32" s="32"/>
    </row>
    <row r="33" spans="1:8" x14ac:dyDescent="0.2">
      <c r="A33" s="118" t="s">
        <v>138</v>
      </c>
      <c r="B33" s="118" t="s">
        <v>324</v>
      </c>
      <c r="C33" s="95">
        <v>16078</v>
      </c>
      <c r="D33" s="96">
        <v>0</v>
      </c>
      <c r="E33" s="95">
        <f t="shared" si="0"/>
        <v>16078</v>
      </c>
      <c r="F33" s="40"/>
      <c r="G33" s="32"/>
      <c r="H33" s="32"/>
    </row>
    <row r="34" spans="1:8" x14ac:dyDescent="0.2">
      <c r="A34" s="118" t="s">
        <v>166</v>
      </c>
      <c r="B34" s="119" t="s">
        <v>325</v>
      </c>
      <c r="C34" s="95">
        <v>470455</v>
      </c>
      <c r="D34" s="96">
        <v>0</v>
      </c>
      <c r="E34" s="95">
        <f t="shared" si="0"/>
        <v>470455</v>
      </c>
      <c r="F34" s="40"/>
      <c r="G34" s="32"/>
      <c r="H34" s="32"/>
    </row>
    <row r="35" spans="1:8" x14ac:dyDescent="0.2">
      <c r="A35" s="118" t="s">
        <v>46</v>
      </c>
      <c r="B35" s="118" t="s">
        <v>47</v>
      </c>
      <c r="C35" s="95">
        <f>+C36+C37+C38+C39+C40</f>
        <v>3900048</v>
      </c>
      <c r="D35" s="95">
        <f>SUM(D36:D40)</f>
        <v>0</v>
      </c>
      <c r="E35" s="95">
        <f>+E36+E37+E38+E39+E40</f>
        <v>3900048</v>
      </c>
      <c r="F35" s="40"/>
      <c r="G35" s="32"/>
      <c r="H35" s="32"/>
    </row>
    <row r="36" spans="1:8" x14ac:dyDescent="0.2">
      <c r="A36" s="118" t="s">
        <v>329</v>
      </c>
      <c r="B36" s="118" t="s">
        <v>49</v>
      </c>
      <c r="C36" s="95">
        <v>8426043</v>
      </c>
      <c r="D36" s="96">
        <v>0</v>
      </c>
      <c r="E36" s="95">
        <f>+C36</f>
        <v>8426043</v>
      </c>
      <c r="F36" s="40"/>
      <c r="G36" s="32"/>
      <c r="H36" s="32"/>
    </row>
    <row r="37" spans="1:8" x14ac:dyDescent="0.2">
      <c r="A37" s="118" t="s">
        <v>330</v>
      </c>
      <c r="B37" s="118" t="s">
        <v>376</v>
      </c>
      <c r="C37" s="95">
        <v>151673</v>
      </c>
      <c r="D37" s="96">
        <v>0</v>
      </c>
      <c r="E37" s="95">
        <f>+C37</f>
        <v>151673</v>
      </c>
      <c r="F37" s="40"/>
      <c r="G37" s="32"/>
      <c r="H37" s="32"/>
    </row>
    <row r="38" spans="1:8" x14ac:dyDescent="0.2">
      <c r="A38" s="118" t="s">
        <v>332</v>
      </c>
      <c r="B38" s="120" t="s">
        <v>331</v>
      </c>
      <c r="C38" s="95">
        <v>273029</v>
      </c>
      <c r="D38" s="96">
        <v>0</v>
      </c>
      <c r="E38" s="95">
        <f>+C38</f>
        <v>273029</v>
      </c>
      <c r="F38" s="40"/>
      <c r="G38" s="32"/>
      <c r="H38" s="32"/>
    </row>
    <row r="39" spans="1:8" ht="25.5" x14ac:dyDescent="0.2">
      <c r="A39" s="118" t="s">
        <v>369</v>
      </c>
      <c r="B39" s="121" t="s">
        <v>372</v>
      </c>
      <c r="C39" s="95">
        <v>-229</v>
      </c>
      <c r="D39" s="96">
        <v>0</v>
      </c>
      <c r="E39" s="95">
        <f>+C39</f>
        <v>-229</v>
      </c>
      <c r="F39" s="40"/>
      <c r="G39" s="32"/>
      <c r="H39" s="32"/>
    </row>
    <row r="40" spans="1:8" x14ac:dyDescent="0.2">
      <c r="A40" s="118" t="s">
        <v>371</v>
      </c>
      <c r="B40" s="120" t="s">
        <v>327</v>
      </c>
      <c r="C40" s="95">
        <v>-4950468</v>
      </c>
      <c r="D40" s="96">
        <v>0</v>
      </c>
      <c r="E40" s="95">
        <f>+C40</f>
        <v>-4950468</v>
      </c>
      <c r="F40" s="40"/>
      <c r="G40" s="32"/>
      <c r="H40" s="32"/>
    </row>
    <row r="41" spans="1:8" x14ac:dyDescent="0.2">
      <c r="A41" s="118" t="s">
        <v>54</v>
      </c>
      <c r="B41" s="118" t="s">
        <v>55</v>
      </c>
      <c r="C41" s="95">
        <v>0</v>
      </c>
      <c r="D41" s="96">
        <v>0</v>
      </c>
      <c r="E41" s="95">
        <v>0</v>
      </c>
      <c r="F41" s="40"/>
      <c r="G41" s="32"/>
      <c r="H41" s="32"/>
    </row>
    <row r="42" spans="1:8" x14ac:dyDescent="0.2">
      <c r="A42" s="118" t="s">
        <v>56</v>
      </c>
      <c r="B42" s="118" t="s">
        <v>274</v>
      </c>
      <c r="C42" s="95">
        <v>7926997</v>
      </c>
      <c r="D42" s="96">
        <v>0</v>
      </c>
      <c r="E42" s="95">
        <v>7926997</v>
      </c>
      <c r="F42" s="40"/>
      <c r="G42" s="32"/>
      <c r="H42" s="32"/>
    </row>
    <row r="43" spans="1:8" x14ac:dyDescent="0.2">
      <c r="A43" s="40" t="s">
        <v>58</v>
      </c>
      <c r="B43" s="40" t="s">
        <v>275</v>
      </c>
      <c r="C43" s="95">
        <v>7926997</v>
      </c>
      <c r="D43" s="96">
        <v>0</v>
      </c>
      <c r="E43" s="95">
        <v>7926997</v>
      </c>
      <c r="F43" s="40"/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H43"/>
  <sheetViews>
    <sheetView workbookViewId="0">
      <selection activeCell="C23" sqref="C23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s="40" customFormat="1" x14ac:dyDescent="0.2">
      <c r="A1" s="98" t="s">
        <v>303</v>
      </c>
      <c r="B1" s="99"/>
      <c r="C1" s="99"/>
    </row>
    <row r="2" spans="1:8" s="40" customFormat="1" x14ac:dyDescent="0.2">
      <c r="A2" s="99"/>
      <c r="B2" s="99"/>
      <c r="C2" s="99"/>
    </row>
    <row r="3" spans="1:8" s="40" customFormat="1" x14ac:dyDescent="0.2">
      <c r="A3" s="123" t="s">
        <v>0</v>
      </c>
      <c r="B3" s="123"/>
      <c r="C3" s="123"/>
    </row>
    <row r="4" spans="1:8" s="40" customFormat="1" x14ac:dyDescent="0.2">
      <c r="A4" s="124" t="s">
        <v>419</v>
      </c>
      <c r="B4" s="125"/>
      <c r="C4" s="125"/>
    </row>
    <row r="5" spans="1:8" s="40" customFormat="1" x14ac:dyDescent="0.2">
      <c r="E5" s="122" t="s">
        <v>2</v>
      </c>
    </row>
    <row r="6" spans="1:8" s="104" customFormat="1" x14ac:dyDescent="0.2">
      <c r="A6" s="101" t="s">
        <v>3</v>
      </c>
      <c r="B6" s="101" t="s">
        <v>4</v>
      </c>
      <c r="C6" s="106" t="s">
        <v>5</v>
      </c>
      <c r="D6" s="106" t="s">
        <v>379</v>
      </c>
      <c r="E6" s="101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95">
        <f>SUM(C9:C21)</f>
        <v>28746437</v>
      </c>
      <c r="D8" s="95">
        <f>SUM(D9:D21)</f>
        <v>-4878377</v>
      </c>
      <c r="E8" s="95">
        <f>+E9+E10+E11+E12+E13+E14+E15+E16+E17+E18+E19+E20+E21</f>
        <v>23868060</v>
      </c>
      <c r="F8" s="95"/>
      <c r="G8" s="32"/>
      <c r="H8" s="32"/>
    </row>
    <row r="9" spans="1:8" x14ac:dyDescent="0.2">
      <c r="A9" s="118" t="s">
        <v>10</v>
      </c>
      <c r="B9" s="118" t="s">
        <v>310</v>
      </c>
      <c r="C9" s="95">
        <v>2162808</v>
      </c>
      <c r="D9" s="96">
        <v>0</v>
      </c>
      <c r="E9" s="95">
        <v>2162808</v>
      </c>
      <c r="F9" s="40"/>
      <c r="G9" s="32"/>
      <c r="H9" s="32"/>
    </row>
    <row r="10" spans="1:8" x14ac:dyDescent="0.2">
      <c r="A10" s="118" t="s">
        <v>12</v>
      </c>
      <c r="B10" s="119" t="s">
        <v>311</v>
      </c>
      <c r="C10" s="95">
        <v>2236837</v>
      </c>
      <c r="D10" s="96">
        <v>0</v>
      </c>
      <c r="E10" s="95">
        <v>2236837</v>
      </c>
      <c r="F10" s="40"/>
      <c r="G10" s="32"/>
      <c r="H10" s="32"/>
    </row>
    <row r="11" spans="1:8" ht="25.5" x14ac:dyDescent="0.2">
      <c r="A11" s="118" t="s">
        <v>14</v>
      </c>
      <c r="B11" s="119" t="s">
        <v>312</v>
      </c>
      <c r="C11" s="95">
        <v>580043</v>
      </c>
      <c r="D11" s="95">
        <v>-205340</v>
      </c>
      <c r="E11" s="95">
        <v>374703</v>
      </c>
      <c r="F11" s="40"/>
      <c r="G11" s="32"/>
      <c r="H11" s="32"/>
    </row>
    <row r="12" spans="1:8" x14ac:dyDescent="0.2">
      <c r="A12" s="118" t="s">
        <v>16</v>
      </c>
      <c r="B12" s="118" t="s">
        <v>313</v>
      </c>
      <c r="C12" s="95">
        <v>18891188</v>
      </c>
      <c r="D12" s="95">
        <v>-3074956</v>
      </c>
      <c r="E12" s="95">
        <v>15816232</v>
      </c>
      <c r="F12" s="40"/>
      <c r="G12" s="32"/>
      <c r="H12" s="32"/>
    </row>
    <row r="13" spans="1:8" x14ac:dyDescent="0.2">
      <c r="A13" s="118" t="s">
        <v>18</v>
      </c>
      <c r="B13" s="118" t="s">
        <v>314</v>
      </c>
      <c r="C13" s="95">
        <v>0</v>
      </c>
      <c r="D13" s="95">
        <v>0</v>
      </c>
      <c r="E13" s="95">
        <v>0</v>
      </c>
      <c r="F13" s="40"/>
      <c r="G13" s="32"/>
      <c r="H13" s="32"/>
    </row>
    <row r="14" spans="1:8" x14ac:dyDescent="0.2">
      <c r="A14" s="118" t="s">
        <v>20</v>
      </c>
      <c r="B14" s="118" t="s">
        <v>315</v>
      </c>
      <c r="C14" s="96">
        <v>798</v>
      </c>
      <c r="D14" s="96">
        <v>0</v>
      </c>
      <c r="E14" s="95">
        <v>798</v>
      </c>
      <c r="F14" s="40"/>
      <c r="G14" s="32"/>
      <c r="H14" s="32"/>
    </row>
    <row r="15" spans="1:8" x14ac:dyDescent="0.2">
      <c r="A15" s="118" t="s">
        <v>128</v>
      </c>
      <c r="B15" s="118" t="s">
        <v>316</v>
      </c>
      <c r="C15" s="95">
        <v>1531335</v>
      </c>
      <c r="D15" s="95">
        <v>-655056</v>
      </c>
      <c r="E15" s="95">
        <v>876279</v>
      </c>
      <c r="F15" s="40"/>
      <c r="G15" s="32"/>
      <c r="H15" s="32"/>
    </row>
    <row r="16" spans="1:8" x14ac:dyDescent="0.2">
      <c r="A16" s="118" t="s">
        <v>22</v>
      </c>
      <c r="B16" s="118" t="s">
        <v>123</v>
      </c>
      <c r="C16" s="95">
        <v>272780</v>
      </c>
      <c r="D16" s="95">
        <v>-215950</v>
      </c>
      <c r="E16" s="95">
        <v>56830</v>
      </c>
      <c r="F16" s="40"/>
      <c r="G16" s="32"/>
      <c r="H16" s="32"/>
    </row>
    <row r="17" spans="1:8" x14ac:dyDescent="0.2">
      <c r="A17" s="118" t="s">
        <v>122</v>
      </c>
      <c r="B17" s="119" t="s">
        <v>317</v>
      </c>
      <c r="C17" s="95">
        <v>2056131</v>
      </c>
      <c r="D17" s="95">
        <v>-535067</v>
      </c>
      <c r="E17" s="95">
        <v>1521064</v>
      </c>
      <c r="F17" s="40"/>
      <c r="G17" s="32"/>
      <c r="H17" s="32"/>
    </row>
    <row r="18" spans="1:8" ht="25.5" x14ac:dyDescent="0.2">
      <c r="A18" s="118" t="s">
        <v>177</v>
      </c>
      <c r="B18" s="119" t="s">
        <v>250</v>
      </c>
      <c r="C18" s="95">
        <v>0</v>
      </c>
      <c r="D18" s="95">
        <v>0</v>
      </c>
      <c r="E18" s="95">
        <v>0</v>
      </c>
      <c r="F18" s="40"/>
      <c r="G18" s="32"/>
      <c r="H18" s="32"/>
    </row>
    <row r="19" spans="1:8" x14ac:dyDescent="0.2">
      <c r="A19" s="118" t="s">
        <v>179</v>
      </c>
      <c r="B19" s="118" t="s">
        <v>131</v>
      </c>
      <c r="C19" s="95">
        <v>817</v>
      </c>
      <c r="D19" s="96">
        <v>0</v>
      </c>
      <c r="E19" s="95">
        <v>817</v>
      </c>
      <c r="F19" s="40"/>
      <c r="G19" s="32"/>
      <c r="H19" s="32"/>
    </row>
    <row r="20" spans="1:8" x14ac:dyDescent="0.2">
      <c r="A20" s="118" t="s">
        <v>162</v>
      </c>
      <c r="B20" s="118" t="s">
        <v>318</v>
      </c>
      <c r="C20" s="95">
        <v>1013700</v>
      </c>
      <c r="D20" s="95">
        <v>-192008</v>
      </c>
      <c r="E20" s="95">
        <v>821692</v>
      </c>
      <c r="F20" s="40"/>
      <c r="G20" s="32"/>
      <c r="H20" s="32"/>
    </row>
    <row r="21" spans="1:8" x14ac:dyDescent="0.2">
      <c r="A21" s="118" t="s">
        <v>182</v>
      </c>
      <c r="B21" s="118" t="s">
        <v>133</v>
      </c>
      <c r="C21" s="95">
        <v>0</v>
      </c>
      <c r="D21" s="95">
        <v>0</v>
      </c>
      <c r="E21" s="95">
        <v>0</v>
      </c>
      <c r="F21" s="40"/>
      <c r="G21" s="32"/>
      <c r="H21" s="32"/>
    </row>
    <row r="22" spans="1:8" x14ac:dyDescent="0.2">
      <c r="A22" s="118" t="s">
        <v>28</v>
      </c>
      <c r="B22" s="118" t="s">
        <v>29</v>
      </c>
      <c r="C22" s="95">
        <f>E22+D22</f>
        <v>23868060</v>
      </c>
      <c r="D22" s="95">
        <f>+D23+D35</f>
        <v>0</v>
      </c>
      <c r="E22" s="95">
        <f>+E23+E35</f>
        <v>23868060</v>
      </c>
      <c r="F22" s="40"/>
      <c r="G22" s="32"/>
      <c r="H22" s="32"/>
    </row>
    <row r="23" spans="1:8" x14ac:dyDescent="0.2">
      <c r="A23" s="118" t="s">
        <v>30</v>
      </c>
      <c r="B23" s="118" t="s">
        <v>282</v>
      </c>
      <c r="C23" s="95">
        <f t="shared" ref="C23:C34" si="0">E23+D23</f>
        <v>19761667</v>
      </c>
      <c r="D23" s="95">
        <f>SUM(D24:D34)</f>
        <v>0</v>
      </c>
      <c r="E23" s="95">
        <f>+E24+E25+E26+E27+E28+E29+E30+E31+E32+E33+E34</f>
        <v>19761667</v>
      </c>
      <c r="F23" s="40"/>
      <c r="G23" s="32"/>
      <c r="H23" s="32"/>
    </row>
    <row r="24" spans="1:8" x14ac:dyDescent="0.2">
      <c r="A24" s="118" t="s">
        <v>32</v>
      </c>
      <c r="B24" s="118" t="s">
        <v>319</v>
      </c>
      <c r="C24" s="95">
        <f t="shared" si="0"/>
        <v>1939825</v>
      </c>
      <c r="D24" s="96">
        <v>0</v>
      </c>
      <c r="E24" s="95">
        <v>1939825</v>
      </c>
      <c r="F24" s="40"/>
      <c r="G24" s="32"/>
      <c r="H24" s="32"/>
    </row>
    <row r="25" spans="1:8" x14ac:dyDescent="0.2">
      <c r="A25" s="118" t="s">
        <v>34</v>
      </c>
      <c r="B25" s="118" t="s">
        <v>320</v>
      </c>
      <c r="C25" s="95">
        <f t="shared" si="0"/>
        <v>10928612</v>
      </c>
      <c r="D25" s="96">
        <v>0</v>
      </c>
      <c r="E25" s="95">
        <v>10928612</v>
      </c>
      <c r="F25" s="40"/>
      <c r="G25" s="32"/>
      <c r="H25" s="32"/>
    </row>
    <row r="26" spans="1:8" x14ac:dyDescent="0.2">
      <c r="A26" s="118" t="s">
        <v>36</v>
      </c>
      <c r="B26" s="118" t="s">
        <v>321</v>
      </c>
      <c r="C26" s="95">
        <f t="shared" si="0"/>
        <v>6360293</v>
      </c>
      <c r="D26" s="96">
        <v>0</v>
      </c>
      <c r="E26" s="95">
        <v>6360293</v>
      </c>
      <c r="F26" s="40"/>
      <c r="G26" s="32"/>
      <c r="H26" s="32"/>
    </row>
    <row r="27" spans="1:8" x14ac:dyDescent="0.2">
      <c r="A27" s="118" t="s">
        <v>134</v>
      </c>
      <c r="B27" s="118" t="s">
        <v>268</v>
      </c>
      <c r="C27" s="95">
        <f t="shared" si="0"/>
        <v>0</v>
      </c>
      <c r="D27" s="96">
        <v>0</v>
      </c>
      <c r="E27" s="95">
        <v>0</v>
      </c>
      <c r="F27" s="40"/>
      <c r="G27" s="32"/>
      <c r="H27" s="32"/>
    </row>
    <row r="28" spans="1:8" ht="25.5" x14ac:dyDescent="0.2">
      <c r="A28" s="118" t="s">
        <v>38</v>
      </c>
      <c r="B28" s="119" t="s">
        <v>328</v>
      </c>
      <c r="C28" s="95">
        <f t="shared" si="0"/>
        <v>2136</v>
      </c>
      <c r="D28" s="96">
        <v>0</v>
      </c>
      <c r="E28" s="95">
        <v>2136</v>
      </c>
      <c r="F28" s="40"/>
      <c r="G28" s="32"/>
      <c r="H28" s="32"/>
    </row>
    <row r="29" spans="1:8" x14ac:dyDescent="0.2">
      <c r="A29" s="118" t="s">
        <v>252</v>
      </c>
      <c r="B29" s="118" t="s">
        <v>272</v>
      </c>
      <c r="C29" s="95">
        <f t="shared" si="0"/>
        <v>46586</v>
      </c>
      <c r="D29" s="96">
        <v>0</v>
      </c>
      <c r="E29" s="95">
        <v>46586</v>
      </c>
      <c r="F29" s="40"/>
      <c r="G29" s="32"/>
      <c r="H29" s="32"/>
    </row>
    <row r="30" spans="1:8" x14ac:dyDescent="0.2">
      <c r="A30" s="118" t="s">
        <v>253</v>
      </c>
      <c r="B30" s="119" t="s">
        <v>322</v>
      </c>
      <c r="C30" s="95">
        <f t="shared" si="0"/>
        <v>4488</v>
      </c>
      <c r="D30" s="96">
        <v>0</v>
      </c>
      <c r="E30" s="95">
        <v>4488</v>
      </c>
      <c r="F30" s="40"/>
      <c r="G30" s="32"/>
      <c r="H30" s="32"/>
    </row>
    <row r="31" spans="1:8" x14ac:dyDescent="0.2">
      <c r="A31" s="118" t="s">
        <v>42</v>
      </c>
      <c r="B31" s="118" t="s">
        <v>323</v>
      </c>
      <c r="C31" s="95">
        <f t="shared" si="0"/>
        <v>5009</v>
      </c>
      <c r="D31" s="96">
        <v>0</v>
      </c>
      <c r="E31" s="95">
        <v>5009</v>
      </c>
      <c r="F31" s="40"/>
      <c r="G31" s="32"/>
      <c r="H31" s="32"/>
    </row>
    <row r="32" spans="1:8" ht="25.5" x14ac:dyDescent="0.2">
      <c r="A32" s="118" t="s">
        <v>44</v>
      </c>
      <c r="B32" s="119" t="s">
        <v>368</v>
      </c>
      <c r="C32" s="95">
        <f t="shared" si="0"/>
        <v>0</v>
      </c>
      <c r="D32" s="96">
        <v>0</v>
      </c>
      <c r="E32" s="95">
        <v>0</v>
      </c>
      <c r="F32" s="40"/>
      <c r="G32" s="32"/>
      <c r="H32" s="32"/>
    </row>
    <row r="33" spans="1:8" x14ac:dyDescent="0.2">
      <c r="A33" s="118" t="s">
        <v>138</v>
      </c>
      <c r="B33" s="118" t="s">
        <v>324</v>
      </c>
      <c r="C33" s="95">
        <f t="shared" si="0"/>
        <v>16078</v>
      </c>
      <c r="D33" s="96">
        <v>0</v>
      </c>
      <c r="E33" s="95">
        <v>16078</v>
      </c>
      <c r="F33" s="40"/>
      <c r="G33" s="32"/>
      <c r="H33" s="32"/>
    </row>
    <row r="34" spans="1:8" x14ac:dyDescent="0.2">
      <c r="A34" s="118" t="s">
        <v>166</v>
      </c>
      <c r="B34" s="119" t="s">
        <v>325</v>
      </c>
      <c r="C34" s="95">
        <f t="shared" si="0"/>
        <v>458640</v>
      </c>
      <c r="D34" s="96">
        <v>0</v>
      </c>
      <c r="E34" s="95">
        <v>458640</v>
      </c>
      <c r="F34" s="40"/>
      <c r="G34" s="32"/>
      <c r="H34" s="32"/>
    </row>
    <row r="35" spans="1:8" x14ac:dyDescent="0.2">
      <c r="A35" s="118" t="s">
        <v>46</v>
      </c>
      <c r="B35" s="118" t="s">
        <v>47</v>
      </c>
      <c r="C35" s="95">
        <f t="shared" ref="C35:C40" si="1">E35+D35</f>
        <v>4106393</v>
      </c>
      <c r="D35" s="95">
        <f>SUM(D36:D40)</f>
        <v>0</v>
      </c>
      <c r="E35" s="95">
        <f>+E36+E37+E38+E39+E40</f>
        <v>4106393</v>
      </c>
      <c r="F35" s="40"/>
      <c r="G35" s="32"/>
      <c r="H35" s="32"/>
    </row>
    <row r="36" spans="1:8" x14ac:dyDescent="0.2">
      <c r="A36" s="118" t="s">
        <v>329</v>
      </c>
      <c r="B36" s="118" t="s">
        <v>49</v>
      </c>
      <c r="C36" s="95">
        <f t="shared" si="1"/>
        <v>8426043</v>
      </c>
      <c r="D36" s="96">
        <v>0</v>
      </c>
      <c r="E36" s="95">
        <v>8426043</v>
      </c>
      <c r="F36" s="40"/>
      <c r="G36" s="32"/>
      <c r="H36" s="32"/>
    </row>
    <row r="37" spans="1:8" x14ac:dyDescent="0.2">
      <c r="A37" s="118" t="s">
        <v>330</v>
      </c>
      <c r="B37" s="118" t="s">
        <v>376</v>
      </c>
      <c r="C37" s="95">
        <f t="shared" si="1"/>
        <v>151673</v>
      </c>
      <c r="D37" s="96">
        <v>0</v>
      </c>
      <c r="E37" s="95">
        <v>151673</v>
      </c>
      <c r="F37" s="40"/>
      <c r="G37" s="32"/>
      <c r="H37" s="32"/>
    </row>
    <row r="38" spans="1:8" x14ac:dyDescent="0.2">
      <c r="A38" s="118" t="s">
        <v>332</v>
      </c>
      <c r="B38" s="120" t="s">
        <v>331</v>
      </c>
      <c r="C38" s="95">
        <f t="shared" si="1"/>
        <v>273029</v>
      </c>
      <c r="D38" s="96">
        <v>0</v>
      </c>
      <c r="E38" s="95">
        <v>273029</v>
      </c>
      <c r="F38" s="40"/>
      <c r="G38" s="32"/>
      <c r="H38" s="32"/>
    </row>
    <row r="39" spans="1:8" ht="25.5" x14ac:dyDescent="0.2">
      <c r="A39" s="118" t="s">
        <v>369</v>
      </c>
      <c r="B39" s="121" t="s">
        <v>372</v>
      </c>
      <c r="C39" s="95">
        <f t="shared" si="1"/>
        <v>-229</v>
      </c>
      <c r="D39" s="96">
        <v>0</v>
      </c>
      <c r="E39" s="95">
        <v>-229</v>
      </c>
      <c r="F39" s="40"/>
      <c r="G39" s="32"/>
      <c r="H39" s="32"/>
    </row>
    <row r="40" spans="1:8" x14ac:dyDescent="0.2">
      <c r="A40" s="118" t="s">
        <v>371</v>
      </c>
      <c r="B40" s="120" t="s">
        <v>327</v>
      </c>
      <c r="C40" s="95">
        <f t="shared" si="1"/>
        <v>-4744123</v>
      </c>
      <c r="D40" s="96">
        <v>0</v>
      </c>
      <c r="E40" s="95">
        <v>-4744123</v>
      </c>
      <c r="F40" s="40"/>
      <c r="G40" s="32"/>
      <c r="H40" s="32"/>
    </row>
    <row r="41" spans="1:8" x14ac:dyDescent="0.2">
      <c r="A41" s="118" t="s">
        <v>54</v>
      </c>
      <c r="B41" s="118" t="s">
        <v>55</v>
      </c>
      <c r="C41" s="95">
        <v>0</v>
      </c>
      <c r="D41" s="96">
        <v>0</v>
      </c>
      <c r="E41" s="95">
        <v>0</v>
      </c>
      <c r="F41" s="40"/>
      <c r="G41" s="32"/>
      <c r="H41" s="32"/>
    </row>
    <row r="42" spans="1:8" x14ac:dyDescent="0.2">
      <c r="A42" s="118" t="s">
        <v>56</v>
      </c>
      <c r="B42" s="118" t="s">
        <v>274</v>
      </c>
      <c r="C42" s="95">
        <v>6252275</v>
      </c>
      <c r="D42" s="96">
        <v>0</v>
      </c>
      <c r="E42" s="95">
        <v>6252275</v>
      </c>
      <c r="F42" s="40"/>
      <c r="G42" s="32"/>
      <c r="H42" s="32"/>
    </row>
    <row r="43" spans="1:8" x14ac:dyDescent="0.2">
      <c r="A43" s="40" t="s">
        <v>58</v>
      </c>
      <c r="B43" s="40" t="s">
        <v>275</v>
      </c>
      <c r="C43" s="95">
        <v>6252275</v>
      </c>
      <c r="D43" s="96">
        <v>0</v>
      </c>
      <c r="E43" s="95">
        <v>6252275</v>
      </c>
      <c r="F43" s="40"/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H43"/>
  <sheetViews>
    <sheetView workbookViewId="0">
      <selection activeCell="H16" sqref="H16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s="40" customFormat="1" x14ac:dyDescent="0.2">
      <c r="A1" s="98" t="s">
        <v>303</v>
      </c>
      <c r="B1" s="99"/>
      <c r="C1" s="99"/>
    </row>
    <row r="2" spans="1:8" s="40" customFormat="1" x14ac:dyDescent="0.2">
      <c r="A2" s="99"/>
      <c r="B2" s="99"/>
      <c r="C2" s="99"/>
    </row>
    <row r="3" spans="1:8" s="40" customFormat="1" x14ac:dyDescent="0.2">
      <c r="A3" s="123" t="s">
        <v>0</v>
      </c>
      <c r="B3" s="123"/>
      <c r="C3" s="123"/>
    </row>
    <row r="4" spans="1:8" s="40" customFormat="1" x14ac:dyDescent="0.2">
      <c r="A4" s="124" t="s">
        <v>417</v>
      </c>
      <c r="B4" s="125"/>
      <c r="C4" s="125"/>
    </row>
    <row r="5" spans="1:8" s="40" customFormat="1" x14ac:dyDescent="0.2">
      <c r="E5" s="122" t="s">
        <v>2</v>
      </c>
    </row>
    <row r="6" spans="1:8" s="104" customFormat="1" x14ac:dyDescent="0.2">
      <c r="A6" s="101" t="s">
        <v>3</v>
      </c>
      <c r="B6" s="101" t="s">
        <v>4</v>
      </c>
      <c r="C6" s="106" t="s">
        <v>5</v>
      </c>
      <c r="D6" s="106" t="s">
        <v>379</v>
      </c>
      <c r="E6" s="101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95">
        <f>SUM(C9:C21)</f>
        <v>29096057</v>
      </c>
      <c r="D8" s="95">
        <f>SUM(D9:D21)</f>
        <v>-4853361</v>
      </c>
      <c r="E8" s="95">
        <f>+E9+E10+E11+E12+E13+E14+E15+E16+E17+E18+E19+E20+E21</f>
        <v>24242696</v>
      </c>
      <c r="F8" s="95"/>
      <c r="G8" s="32"/>
      <c r="H8" s="32"/>
    </row>
    <row r="9" spans="1:8" x14ac:dyDescent="0.2">
      <c r="A9" s="118" t="s">
        <v>10</v>
      </c>
      <c r="B9" s="118" t="s">
        <v>310</v>
      </c>
      <c r="C9" s="95">
        <v>5011761</v>
      </c>
      <c r="D9" s="96">
        <v>0</v>
      </c>
      <c r="E9" s="95">
        <v>5011761</v>
      </c>
      <c r="F9" s="40"/>
      <c r="G9" s="32"/>
      <c r="H9" s="32"/>
    </row>
    <row r="10" spans="1:8" x14ac:dyDescent="0.2">
      <c r="A10" s="118" t="s">
        <v>12</v>
      </c>
      <c r="B10" s="119" t="s">
        <v>311</v>
      </c>
      <c r="C10" s="95">
        <v>2103278</v>
      </c>
      <c r="D10" s="96">
        <v>0</v>
      </c>
      <c r="E10" s="95">
        <v>2103278</v>
      </c>
      <c r="F10" s="40"/>
      <c r="G10" s="32"/>
      <c r="H10" s="32"/>
    </row>
    <row r="11" spans="1:8" ht="25.5" x14ac:dyDescent="0.2">
      <c r="A11" s="118" t="s">
        <v>14</v>
      </c>
      <c r="B11" s="119" t="s">
        <v>312</v>
      </c>
      <c r="C11" s="95">
        <v>589995</v>
      </c>
      <c r="D11" s="95">
        <v>-209258</v>
      </c>
      <c r="E11" s="95">
        <v>380737</v>
      </c>
      <c r="F11" s="40"/>
      <c r="G11" s="32"/>
      <c r="H11" s="32"/>
    </row>
    <row r="12" spans="1:8" x14ac:dyDescent="0.2">
      <c r="A12" s="118" t="s">
        <v>16</v>
      </c>
      <c r="B12" s="118" t="s">
        <v>313</v>
      </c>
      <c r="C12" s="95">
        <v>16303957</v>
      </c>
      <c r="D12" s="95">
        <v>-3048518</v>
      </c>
      <c r="E12" s="95">
        <v>13255439</v>
      </c>
      <c r="F12" s="40"/>
      <c r="G12" s="32"/>
      <c r="H12" s="32"/>
    </row>
    <row r="13" spans="1:8" x14ac:dyDescent="0.2">
      <c r="A13" s="118" t="s">
        <v>18</v>
      </c>
      <c r="B13" s="118" t="s">
        <v>314</v>
      </c>
      <c r="C13" s="95">
        <v>0</v>
      </c>
      <c r="D13" s="95">
        <v>0</v>
      </c>
      <c r="E13" s="95">
        <v>0</v>
      </c>
      <c r="F13" s="40"/>
      <c r="G13" s="32"/>
      <c r="H13" s="32"/>
    </row>
    <row r="14" spans="1:8" x14ac:dyDescent="0.2">
      <c r="A14" s="118" t="s">
        <v>20</v>
      </c>
      <c r="B14" s="118" t="s">
        <v>315</v>
      </c>
      <c r="C14" s="96">
        <v>798</v>
      </c>
      <c r="D14" s="96">
        <v>0</v>
      </c>
      <c r="E14" s="95">
        <v>798</v>
      </c>
      <c r="F14" s="40"/>
      <c r="G14" s="32"/>
      <c r="H14" s="32"/>
    </row>
    <row r="15" spans="1:8" x14ac:dyDescent="0.2">
      <c r="A15" s="118" t="s">
        <v>128</v>
      </c>
      <c r="B15" s="118" t="s">
        <v>316</v>
      </c>
      <c r="C15" s="95">
        <v>1644611</v>
      </c>
      <c r="D15" s="95">
        <v>-655175</v>
      </c>
      <c r="E15" s="95">
        <v>989436</v>
      </c>
      <c r="F15" s="40"/>
      <c r="G15" s="32"/>
      <c r="H15" s="32"/>
    </row>
    <row r="16" spans="1:8" x14ac:dyDescent="0.2">
      <c r="A16" s="118" t="s">
        <v>22</v>
      </c>
      <c r="B16" s="118" t="s">
        <v>123</v>
      </c>
      <c r="C16" s="95">
        <v>253528</v>
      </c>
      <c r="D16" s="95">
        <v>-208748</v>
      </c>
      <c r="E16" s="95">
        <v>44780</v>
      </c>
      <c r="F16" s="40"/>
      <c r="G16" s="32"/>
      <c r="H16" s="32"/>
    </row>
    <row r="17" spans="1:8" x14ac:dyDescent="0.2">
      <c r="A17" s="118" t="s">
        <v>122</v>
      </c>
      <c r="B17" s="119" t="s">
        <v>317</v>
      </c>
      <c r="C17" s="95">
        <v>1754847</v>
      </c>
      <c r="D17" s="95">
        <v>-549990</v>
      </c>
      <c r="E17" s="95">
        <v>1204857</v>
      </c>
      <c r="F17" s="40"/>
      <c r="G17" s="32"/>
      <c r="H17" s="32"/>
    </row>
    <row r="18" spans="1:8" ht="25.5" x14ac:dyDescent="0.2">
      <c r="A18" s="118" t="s">
        <v>177</v>
      </c>
      <c r="B18" s="119" t="s">
        <v>250</v>
      </c>
      <c r="C18" s="95">
        <v>0</v>
      </c>
      <c r="D18" s="95">
        <v>0</v>
      </c>
      <c r="E18" s="95">
        <v>0</v>
      </c>
      <c r="F18" s="40"/>
      <c r="G18" s="32"/>
      <c r="H18" s="32"/>
    </row>
    <row r="19" spans="1:8" x14ac:dyDescent="0.2">
      <c r="A19" s="118" t="s">
        <v>179</v>
      </c>
      <c r="B19" s="118" t="s">
        <v>131</v>
      </c>
      <c r="C19" s="95">
        <v>171563</v>
      </c>
      <c r="D19" s="96">
        <v>0</v>
      </c>
      <c r="E19" s="95">
        <v>171563</v>
      </c>
      <c r="F19" s="40"/>
      <c r="G19" s="32"/>
      <c r="H19" s="32"/>
    </row>
    <row r="20" spans="1:8" x14ac:dyDescent="0.2">
      <c r="A20" s="118" t="s">
        <v>162</v>
      </c>
      <c r="B20" s="118" t="s">
        <v>318</v>
      </c>
      <c r="C20" s="95">
        <v>1261719</v>
      </c>
      <c r="D20" s="95">
        <v>-181672</v>
      </c>
      <c r="E20" s="95">
        <v>1080047</v>
      </c>
      <c r="F20" s="40"/>
      <c r="G20" s="32"/>
      <c r="H20" s="32"/>
    </row>
    <row r="21" spans="1:8" x14ac:dyDescent="0.2">
      <c r="A21" s="118" t="s">
        <v>182</v>
      </c>
      <c r="B21" s="118" t="s">
        <v>133</v>
      </c>
      <c r="C21" s="95">
        <v>0</v>
      </c>
      <c r="D21" s="95">
        <v>0</v>
      </c>
      <c r="E21" s="95">
        <v>0</v>
      </c>
      <c r="F21" s="40"/>
      <c r="G21" s="32"/>
      <c r="H21" s="32"/>
    </row>
    <row r="22" spans="1:8" x14ac:dyDescent="0.2">
      <c r="A22" s="118" t="s">
        <v>28</v>
      </c>
      <c r="B22" s="118" t="s">
        <v>29</v>
      </c>
      <c r="C22" s="95">
        <f>E22+D22</f>
        <v>24242696</v>
      </c>
      <c r="D22" s="95">
        <f>+D23+D35</f>
        <v>0</v>
      </c>
      <c r="E22" s="95">
        <f>+E23+E35</f>
        <v>24242696</v>
      </c>
      <c r="F22" s="40"/>
      <c r="G22" s="32"/>
      <c r="H22" s="32"/>
    </row>
    <row r="23" spans="1:8" x14ac:dyDescent="0.2">
      <c r="A23" s="118" t="s">
        <v>30</v>
      </c>
      <c r="B23" s="118" t="s">
        <v>282</v>
      </c>
      <c r="C23" s="95">
        <f t="shared" ref="C23:C43" si="0">E23+D23</f>
        <v>19867261</v>
      </c>
      <c r="D23" s="95">
        <f>SUM(D24:D34)</f>
        <v>0</v>
      </c>
      <c r="E23" s="95">
        <f>+E24+E25+E26+E27+E28+E29+E30+E31+E32+E33+E34</f>
        <v>19867261</v>
      </c>
      <c r="F23" s="40"/>
      <c r="G23" s="32"/>
      <c r="H23" s="32"/>
    </row>
    <row r="24" spans="1:8" x14ac:dyDescent="0.2">
      <c r="A24" s="118" t="s">
        <v>32</v>
      </c>
      <c r="B24" s="118" t="s">
        <v>319</v>
      </c>
      <c r="C24" s="95">
        <f t="shared" si="0"/>
        <v>2176941</v>
      </c>
      <c r="D24" s="96">
        <v>0</v>
      </c>
      <c r="E24" s="95">
        <v>2176941</v>
      </c>
      <c r="F24" s="40"/>
      <c r="G24" s="32"/>
      <c r="H24" s="32"/>
    </row>
    <row r="25" spans="1:8" x14ac:dyDescent="0.2">
      <c r="A25" s="118" t="s">
        <v>34</v>
      </c>
      <c r="B25" s="118" t="s">
        <v>320</v>
      </c>
      <c r="C25" s="95">
        <f t="shared" si="0"/>
        <v>10425289</v>
      </c>
      <c r="D25" s="96">
        <v>0</v>
      </c>
      <c r="E25" s="95">
        <v>10425289</v>
      </c>
      <c r="F25" s="40"/>
      <c r="G25" s="32"/>
      <c r="H25" s="32"/>
    </row>
    <row r="26" spans="1:8" x14ac:dyDescent="0.2">
      <c r="A26" s="118" t="s">
        <v>36</v>
      </c>
      <c r="B26" s="118" t="s">
        <v>321</v>
      </c>
      <c r="C26" s="95">
        <f t="shared" si="0"/>
        <v>6722376</v>
      </c>
      <c r="D26" s="96">
        <v>0</v>
      </c>
      <c r="E26" s="95">
        <v>6722376</v>
      </c>
      <c r="F26" s="40"/>
      <c r="G26" s="32"/>
      <c r="H26" s="32"/>
    </row>
    <row r="27" spans="1:8" x14ac:dyDescent="0.2">
      <c r="A27" s="118" t="s">
        <v>134</v>
      </c>
      <c r="B27" s="118" t="s">
        <v>268</v>
      </c>
      <c r="C27" s="95">
        <f t="shared" si="0"/>
        <v>0</v>
      </c>
      <c r="D27" s="96">
        <v>0</v>
      </c>
      <c r="E27" s="95">
        <v>0</v>
      </c>
      <c r="F27" s="40"/>
      <c r="G27" s="32"/>
      <c r="H27" s="32"/>
    </row>
    <row r="28" spans="1:8" ht="25.5" x14ac:dyDescent="0.2">
      <c r="A28" s="118" t="s">
        <v>38</v>
      </c>
      <c r="B28" s="119" t="s">
        <v>328</v>
      </c>
      <c r="C28" s="95">
        <f t="shared" si="0"/>
        <v>4572</v>
      </c>
      <c r="D28" s="96">
        <v>0</v>
      </c>
      <c r="E28" s="95">
        <v>4572</v>
      </c>
      <c r="F28" s="40"/>
      <c r="G28" s="32"/>
      <c r="H28" s="32"/>
    </row>
    <row r="29" spans="1:8" x14ac:dyDescent="0.2">
      <c r="A29" s="118" t="s">
        <v>252</v>
      </c>
      <c r="B29" s="118" t="s">
        <v>272</v>
      </c>
      <c r="C29" s="95">
        <f t="shared" si="0"/>
        <v>46586</v>
      </c>
      <c r="D29" s="96">
        <v>0</v>
      </c>
      <c r="E29" s="95">
        <v>46586</v>
      </c>
      <c r="F29" s="40"/>
      <c r="G29" s="32"/>
      <c r="H29" s="32"/>
    </row>
    <row r="30" spans="1:8" x14ac:dyDescent="0.2">
      <c r="A30" s="118" t="s">
        <v>253</v>
      </c>
      <c r="B30" s="119" t="s">
        <v>322</v>
      </c>
      <c r="C30" s="95">
        <f t="shared" si="0"/>
        <v>2880</v>
      </c>
      <c r="D30" s="96">
        <v>0</v>
      </c>
      <c r="E30" s="95">
        <v>2880</v>
      </c>
      <c r="F30" s="40"/>
      <c r="G30" s="32"/>
      <c r="H30" s="32"/>
    </row>
    <row r="31" spans="1:8" x14ac:dyDescent="0.2">
      <c r="A31" s="118" t="s">
        <v>42</v>
      </c>
      <c r="B31" s="118" t="s">
        <v>323</v>
      </c>
      <c r="C31" s="95">
        <f t="shared" si="0"/>
        <v>5089</v>
      </c>
      <c r="D31" s="96">
        <v>0</v>
      </c>
      <c r="E31" s="95">
        <v>5089</v>
      </c>
      <c r="F31" s="40"/>
      <c r="G31" s="32"/>
      <c r="H31" s="32"/>
    </row>
    <row r="32" spans="1:8" ht="25.5" x14ac:dyDescent="0.2">
      <c r="A32" s="118" t="s">
        <v>44</v>
      </c>
      <c r="B32" s="119" t="s">
        <v>368</v>
      </c>
      <c r="C32" s="95">
        <f t="shared" si="0"/>
        <v>0</v>
      </c>
      <c r="D32" s="96">
        <v>0</v>
      </c>
      <c r="E32" s="95">
        <v>0</v>
      </c>
      <c r="F32" s="40"/>
      <c r="G32" s="32"/>
      <c r="H32" s="32"/>
    </row>
    <row r="33" spans="1:8" x14ac:dyDescent="0.2">
      <c r="A33" s="118" t="s">
        <v>138</v>
      </c>
      <c r="B33" s="118" t="s">
        <v>324</v>
      </c>
      <c r="C33" s="95">
        <f t="shared" si="0"/>
        <v>0</v>
      </c>
      <c r="D33" s="96">
        <v>0</v>
      </c>
      <c r="E33" s="95">
        <v>0</v>
      </c>
      <c r="F33" s="40"/>
      <c r="G33" s="32"/>
      <c r="H33" s="32"/>
    </row>
    <row r="34" spans="1:8" x14ac:dyDescent="0.2">
      <c r="A34" s="118" t="s">
        <v>166</v>
      </c>
      <c r="B34" s="119" t="s">
        <v>325</v>
      </c>
      <c r="C34" s="95">
        <f>E34+D38</f>
        <v>483528</v>
      </c>
      <c r="D34" s="96">
        <v>0</v>
      </c>
      <c r="E34" s="95">
        <v>483528</v>
      </c>
      <c r="F34" s="40"/>
      <c r="G34" s="32"/>
      <c r="H34" s="32"/>
    </row>
    <row r="35" spans="1:8" x14ac:dyDescent="0.2">
      <c r="A35" s="118" t="s">
        <v>46</v>
      </c>
      <c r="B35" s="118" t="s">
        <v>47</v>
      </c>
      <c r="C35" s="95">
        <f t="shared" si="0"/>
        <v>4375435</v>
      </c>
      <c r="D35" s="95">
        <f>SUM(D36:D40)</f>
        <v>0</v>
      </c>
      <c r="E35" s="95">
        <f>+E36+E37+E38+E39+E40</f>
        <v>4375435</v>
      </c>
      <c r="F35" s="40"/>
      <c r="G35" s="32"/>
      <c r="H35" s="32"/>
    </row>
    <row r="36" spans="1:8" x14ac:dyDescent="0.2">
      <c r="A36" s="118" t="s">
        <v>329</v>
      </c>
      <c r="B36" s="118" t="s">
        <v>49</v>
      </c>
      <c r="C36" s="95">
        <f t="shared" si="0"/>
        <v>8426043</v>
      </c>
      <c r="D36" s="96">
        <v>0</v>
      </c>
      <c r="E36" s="95">
        <v>8426043</v>
      </c>
      <c r="F36" s="40"/>
      <c r="G36" s="32"/>
      <c r="H36" s="32"/>
    </row>
    <row r="37" spans="1:8" x14ac:dyDescent="0.2">
      <c r="A37" s="118" t="s">
        <v>330</v>
      </c>
      <c r="B37" s="118" t="s">
        <v>376</v>
      </c>
      <c r="C37" s="95">
        <f t="shared" si="0"/>
        <v>151673</v>
      </c>
      <c r="D37" s="96">
        <v>0</v>
      </c>
      <c r="E37" s="95">
        <v>151673</v>
      </c>
      <c r="F37" s="40"/>
      <c r="G37" s="32"/>
      <c r="H37" s="32"/>
    </row>
    <row r="38" spans="1:8" x14ac:dyDescent="0.2">
      <c r="A38" s="118" t="s">
        <v>332</v>
      </c>
      <c r="B38" s="120" t="s">
        <v>331</v>
      </c>
      <c r="C38" s="95">
        <f t="shared" si="0"/>
        <v>273029</v>
      </c>
      <c r="D38" s="96">
        <v>0</v>
      </c>
      <c r="E38" s="95">
        <v>273029</v>
      </c>
      <c r="F38" s="40"/>
      <c r="G38" s="32"/>
      <c r="H38" s="32"/>
    </row>
    <row r="39" spans="1:8" ht="25.5" x14ac:dyDescent="0.2">
      <c r="A39" s="118" t="s">
        <v>369</v>
      </c>
      <c r="B39" s="121" t="s">
        <v>372</v>
      </c>
      <c r="C39" s="95">
        <f t="shared" si="0"/>
        <v>-229</v>
      </c>
      <c r="D39" s="96">
        <v>0</v>
      </c>
      <c r="E39" s="95">
        <v>-229</v>
      </c>
      <c r="F39" s="40"/>
      <c r="G39" s="32"/>
      <c r="H39" s="32"/>
    </row>
    <row r="40" spans="1:8" x14ac:dyDescent="0.2">
      <c r="A40" s="118" t="s">
        <v>371</v>
      </c>
      <c r="B40" s="120" t="s">
        <v>327</v>
      </c>
      <c r="C40" s="95">
        <f t="shared" si="0"/>
        <v>-4475081</v>
      </c>
      <c r="D40" s="96">
        <v>0</v>
      </c>
      <c r="E40" s="95">
        <v>-4475081</v>
      </c>
      <c r="F40" s="40"/>
      <c r="G40" s="32"/>
      <c r="H40" s="32"/>
    </row>
    <row r="41" spans="1:8" x14ac:dyDescent="0.2">
      <c r="A41" s="118" t="s">
        <v>54</v>
      </c>
      <c r="B41" s="118" t="s">
        <v>55</v>
      </c>
      <c r="C41" s="95">
        <f t="shared" si="0"/>
        <v>0</v>
      </c>
      <c r="D41" s="96">
        <v>0</v>
      </c>
      <c r="E41" s="95">
        <v>0</v>
      </c>
      <c r="F41" s="40"/>
      <c r="G41" s="32"/>
      <c r="H41" s="32"/>
    </row>
    <row r="42" spans="1:8" x14ac:dyDescent="0.2">
      <c r="A42" s="118" t="s">
        <v>56</v>
      </c>
      <c r="B42" s="118" t="s">
        <v>274</v>
      </c>
      <c r="C42" s="95">
        <f t="shared" si="0"/>
        <v>6140575</v>
      </c>
      <c r="D42" s="96">
        <v>0</v>
      </c>
      <c r="E42" s="95">
        <v>6140575</v>
      </c>
      <c r="F42" s="40"/>
      <c r="G42" s="32"/>
      <c r="H42" s="32"/>
    </row>
    <row r="43" spans="1:8" x14ac:dyDescent="0.2">
      <c r="A43" s="40" t="s">
        <v>58</v>
      </c>
      <c r="B43" s="40" t="s">
        <v>275</v>
      </c>
      <c r="C43" s="95">
        <f t="shared" si="0"/>
        <v>6140575</v>
      </c>
      <c r="D43" s="96">
        <v>0</v>
      </c>
      <c r="E43" s="95">
        <v>6140575</v>
      </c>
      <c r="F43" s="40"/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H43"/>
  <sheetViews>
    <sheetView workbookViewId="0">
      <selection activeCell="A4" sqref="A4:C4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s="40" customFormat="1" x14ac:dyDescent="0.2">
      <c r="A1" s="98" t="s">
        <v>303</v>
      </c>
      <c r="B1" s="99"/>
      <c r="C1" s="99"/>
    </row>
    <row r="2" spans="1:8" s="40" customFormat="1" x14ac:dyDescent="0.2">
      <c r="A2" s="99"/>
      <c r="B2" s="99"/>
      <c r="C2" s="99"/>
    </row>
    <row r="3" spans="1:8" s="40" customFormat="1" x14ac:dyDescent="0.2">
      <c r="A3" s="123" t="s">
        <v>0</v>
      </c>
      <c r="B3" s="123"/>
      <c r="C3" s="123"/>
    </row>
    <row r="4" spans="1:8" s="40" customFormat="1" x14ac:dyDescent="0.2">
      <c r="A4" s="124" t="s">
        <v>415</v>
      </c>
      <c r="B4" s="125"/>
      <c r="C4" s="125"/>
    </row>
    <row r="5" spans="1:8" s="40" customFormat="1" x14ac:dyDescent="0.2">
      <c r="E5" s="122" t="s">
        <v>2</v>
      </c>
    </row>
    <row r="6" spans="1:8" s="104" customFormat="1" x14ac:dyDescent="0.2">
      <c r="A6" s="101" t="s">
        <v>3</v>
      </c>
      <c r="B6" s="101" t="s">
        <v>4</v>
      </c>
      <c r="C6" s="106" t="s">
        <v>5</v>
      </c>
      <c r="D6" s="106" t="s">
        <v>379</v>
      </c>
      <c r="E6" s="101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95">
        <f>SUM(C9:C21)</f>
        <v>29223016</v>
      </c>
      <c r="D8" s="95">
        <f>SUM(D9:D21)</f>
        <v>-4789952</v>
      </c>
      <c r="E8" s="95">
        <f>+E9+E10+E11+E12+E13+E14+E15+E16+E17+E18+E19+E20+E21</f>
        <v>24433064</v>
      </c>
      <c r="F8" s="40"/>
      <c r="G8" s="32"/>
      <c r="H8" s="32"/>
    </row>
    <row r="9" spans="1:8" x14ac:dyDescent="0.2">
      <c r="A9" s="118" t="s">
        <v>10</v>
      </c>
      <c r="B9" s="118" t="s">
        <v>310</v>
      </c>
      <c r="C9" s="95">
        <v>4867562</v>
      </c>
      <c r="D9" s="96">
        <v>0</v>
      </c>
      <c r="E9" s="95">
        <f>+C9+D9</f>
        <v>4867562</v>
      </c>
      <c r="F9" s="40"/>
      <c r="G9" s="32"/>
      <c r="H9" s="32"/>
    </row>
    <row r="10" spans="1:8" x14ac:dyDescent="0.2">
      <c r="A10" s="118" t="s">
        <v>12</v>
      </c>
      <c r="B10" s="119" t="s">
        <v>311</v>
      </c>
      <c r="C10" s="95">
        <v>2155091</v>
      </c>
      <c r="D10" s="96">
        <v>0</v>
      </c>
      <c r="E10" s="95">
        <f t="shared" ref="E10:E21" si="0">+C10+D10</f>
        <v>2155091</v>
      </c>
      <c r="F10" s="40"/>
      <c r="G10" s="32"/>
      <c r="H10" s="32"/>
    </row>
    <row r="11" spans="1:8" ht="25.5" x14ac:dyDescent="0.2">
      <c r="A11" s="118" t="s">
        <v>14</v>
      </c>
      <c r="B11" s="119" t="s">
        <v>312</v>
      </c>
      <c r="C11" s="95">
        <v>575950</v>
      </c>
      <c r="D11" s="95">
        <v>-206291</v>
      </c>
      <c r="E11" s="95">
        <f t="shared" si="0"/>
        <v>369659</v>
      </c>
      <c r="F11" s="40"/>
      <c r="G11" s="32"/>
      <c r="H11" s="32"/>
    </row>
    <row r="12" spans="1:8" x14ac:dyDescent="0.2">
      <c r="A12" s="118" t="s">
        <v>16</v>
      </c>
      <c r="B12" s="118" t="s">
        <v>313</v>
      </c>
      <c r="C12" s="95">
        <v>16552977</v>
      </c>
      <c r="D12" s="95">
        <v>-3004430</v>
      </c>
      <c r="E12" s="95">
        <f t="shared" si="0"/>
        <v>13548547</v>
      </c>
      <c r="F12" s="40"/>
      <c r="G12" s="32"/>
      <c r="H12" s="32"/>
    </row>
    <row r="13" spans="1:8" x14ac:dyDescent="0.2">
      <c r="A13" s="118" t="s">
        <v>18</v>
      </c>
      <c r="B13" s="118" t="s">
        <v>314</v>
      </c>
      <c r="C13" s="95">
        <v>0</v>
      </c>
      <c r="D13" s="95">
        <v>0</v>
      </c>
      <c r="E13" s="95">
        <f t="shared" si="0"/>
        <v>0</v>
      </c>
      <c r="F13" s="40"/>
      <c r="G13" s="32"/>
      <c r="H13" s="32"/>
    </row>
    <row r="14" spans="1:8" x14ac:dyDescent="0.2">
      <c r="A14" s="118" t="s">
        <v>20</v>
      </c>
      <c r="B14" s="118" t="s">
        <v>315</v>
      </c>
      <c r="C14" s="96">
        <v>798</v>
      </c>
      <c r="D14" s="96">
        <v>0</v>
      </c>
      <c r="E14" s="95">
        <f t="shared" si="0"/>
        <v>798</v>
      </c>
      <c r="F14" s="40"/>
      <c r="G14" s="32"/>
      <c r="H14" s="32"/>
    </row>
    <row r="15" spans="1:8" x14ac:dyDescent="0.2">
      <c r="A15" s="118" t="s">
        <v>128</v>
      </c>
      <c r="B15" s="118" t="s">
        <v>316</v>
      </c>
      <c r="C15" s="95">
        <v>1637969</v>
      </c>
      <c r="D15" s="95">
        <v>-653873</v>
      </c>
      <c r="E15" s="95">
        <f t="shared" si="0"/>
        <v>984096</v>
      </c>
      <c r="F15" s="40"/>
      <c r="G15" s="32"/>
      <c r="H15" s="32"/>
    </row>
    <row r="16" spans="1:8" x14ac:dyDescent="0.2">
      <c r="A16" s="118" t="s">
        <v>22</v>
      </c>
      <c r="B16" s="118" t="s">
        <v>123</v>
      </c>
      <c r="C16" s="95">
        <v>251941</v>
      </c>
      <c r="D16" s="95">
        <v>-201647</v>
      </c>
      <c r="E16" s="95">
        <f t="shared" si="0"/>
        <v>50294</v>
      </c>
      <c r="F16" s="40"/>
      <c r="G16" s="32"/>
      <c r="H16" s="32"/>
    </row>
    <row r="17" spans="1:8" x14ac:dyDescent="0.2">
      <c r="A17" s="118" t="s">
        <v>122</v>
      </c>
      <c r="B17" s="119" t="s">
        <v>317</v>
      </c>
      <c r="C17" s="95">
        <v>1452556</v>
      </c>
      <c r="D17" s="95">
        <v>-551920</v>
      </c>
      <c r="E17" s="95">
        <f t="shared" si="0"/>
        <v>900636</v>
      </c>
      <c r="F17" s="40"/>
      <c r="G17" s="32"/>
      <c r="H17" s="32"/>
    </row>
    <row r="18" spans="1:8" ht="25.5" x14ac:dyDescent="0.2">
      <c r="A18" s="118" t="s">
        <v>177</v>
      </c>
      <c r="B18" s="119" t="s">
        <v>250</v>
      </c>
      <c r="C18" s="95">
        <v>0</v>
      </c>
      <c r="D18" s="95">
        <v>0</v>
      </c>
      <c r="E18" s="95">
        <f t="shared" si="0"/>
        <v>0</v>
      </c>
      <c r="F18" s="40"/>
      <c r="G18" s="32"/>
      <c r="H18" s="32"/>
    </row>
    <row r="19" spans="1:8" x14ac:dyDescent="0.2">
      <c r="A19" s="118" t="s">
        <v>179</v>
      </c>
      <c r="B19" s="118" t="s">
        <v>131</v>
      </c>
      <c r="C19" s="95">
        <v>171562</v>
      </c>
      <c r="D19" s="96">
        <v>0</v>
      </c>
      <c r="E19" s="95">
        <f t="shared" si="0"/>
        <v>171562</v>
      </c>
      <c r="F19" s="40"/>
      <c r="G19" s="32"/>
      <c r="H19" s="32"/>
    </row>
    <row r="20" spans="1:8" x14ac:dyDescent="0.2">
      <c r="A20" s="118" t="s">
        <v>162</v>
      </c>
      <c r="B20" s="118" t="s">
        <v>318</v>
      </c>
      <c r="C20" s="95">
        <v>1556610</v>
      </c>
      <c r="D20" s="95">
        <v>-171791</v>
      </c>
      <c r="E20" s="95">
        <f t="shared" si="0"/>
        <v>1384819</v>
      </c>
      <c r="F20" s="40"/>
      <c r="G20" s="32"/>
      <c r="H20" s="32"/>
    </row>
    <row r="21" spans="1:8" x14ac:dyDescent="0.2">
      <c r="A21" s="118" t="s">
        <v>182</v>
      </c>
      <c r="B21" s="118" t="s">
        <v>133</v>
      </c>
      <c r="C21" s="95">
        <v>0</v>
      </c>
      <c r="D21" s="95">
        <v>0</v>
      </c>
      <c r="E21" s="95">
        <f t="shared" si="0"/>
        <v>0</v>
      </c>
      <c r="F21" s="40"/>
      <c r="G21" s="32"/>
      <c r="H21" s="32"/>
    </row>
    <row r="22" spans="1:8" x14ac:dyDescent="0.2">
      <c r="A22" s="118" t="s">
        <v>28</v>
      </c>
      <c r="B22" s="118" t="s">
        <v>29</v>
      </c>
      <c r="C22" s="95">
        <f>+C23+C35</f>
        <v>24433064</v>
      </c>
      <c r="D22" s="95">
        <f>+D23+D35</f>
        <v>0</v>
      </c>
      <c r="E22" s="95">
        <f>+E23+E35</f>
        <v>24433064</v>
      </c>
      <c r="F22" s="40"/>
      <c r="G22" s="32"/>
      <c r="H22" s="32"/>
    </row>
    <row r="23" spans="1:8" x14ac:dyDescent="0.2">
      <c r="A23" s="118" t="s">
        <v>30</v>
      </c>
      <c r="B23" s="118" t="s">
        <v>282</v>
      </c>
      <c r="C23" s="95">
        <f>SUM(C24:C34)</f>
        <v>19876137</v>
      </c>
      <c r="D23" s="95">
        <f>SUM(D24:D34)</f>
        <v>0</v>
      </c>
      <c r="E23" s="95">
        <f>+E24+E25+E26+E27+E28+E29+E30+E31+E32+E33+E34</f>
        <v>19876137</v>
      </c>
      <c r="F23" s="40"/>
      <c r="G23" s="32"/>
      <c r="H23" s="32"/>
    </row>
    <row r="24" spans="1:8" x14ac:dyDescent="0.2">
      <c r="A24" s="118" t="s">
        <v>32</v>
      </c>
      <c r="B24" s="118" t="s">
        <v>319</v>
      </c>
      <c r="C24" s="95">
        <v>1577163</v>
      </c>
      <c r="D24" s="96">
        <v>0</v>
      </c>
      <c r="E24" s="95">
        <f>+C24</f>
        <v>1577163</v>
      </c>
      <c r="F24" s="40"/>
      <c r="G24" s="32"/>
      <c r="H24" s="32"/>
    </row>
    <row r="25" spans="1:8" x14ac:dyDescent="0.2">
      <c r="A25" s="118" t="s">
        <v>34</v>
      </c>
      <c r="B25" s="118" t="s">
        <v>320</v>
      </c>
      <c r="C25" s="95">
        <v>10728272</v>
      </c>
      <c r="D25" s="96">
        <v>0</v>
      </c>
      <c r="E25" s="95">
        <f t="shared" ref="E25:E34" si="1">+C25</f>
        <v>10728272</v>
      </c>
      <c r="F25" s="40"/>
      <c r="G25" s="32"/>
      <c r="H25" s="32"/>
    </row>
    <row r="26" spans="1:8" x14ac:dyDescent="0.2">
      <c r="A26" s="118" t="s">
        <v>36</v>
      </c>
      <c r="B26" s="118" t="s">
        <v>321</v>
      </c>
      <c r="C26" s="95">
        <v>6936908</v>
      </c>
      <c r="D26" s="96">
        <v>0</v>
      </c>
      <c r="E26" s="95">
        <f t="shared" si="1"/>
        <v>6936908</v>
      </c>
      <c r="F26" s="40"/>
      <c r="G26" s="32"/>
      <c r="H26" s="32"/>
    </row>
    <row r="27" spans="1:8" x14ac:dyDescent="0.2">
      <c r="A27" s="118" t="s">
        <v>134</v>
      </c>
      <c r="B27" s="118" t="s">
        <v>268</v>
      </c>
      <c r="C27" s="95">
        <v>0</v>
      </c>
      <c r="D27" s="96">
        <v>0</v>
      </c>
      <c r="E27" s="95">
        <f t="shared" si="1"/>
        <v>0</v>
      </c>
      <c r="F27" s="40"/>
      <c r="G27" s="32"/>
      <c r="H27" s="32"/>
    </row>
    <row r="28" spans="1:8" ht="25.5" x14ac:dyDescent="0.2">
      <c r="A28" s="118" t="s">
        <v>38</v>
      </c>
      <c r="B28" s="119" t="s">
        <v>328</v>
      </c>
      <c r="C28" s="95">
        <v>3040</v>
      </c>
      <c r="D28" s="96">
        <v>0</v>
      </c>
      <c r="E28" s="95">
        <f t="shared" si="1"/>
        <v>3040</v>
      </c>
      <c r="F28" s="40"/>
      <c r="G28" s="32"/>
      <c r="H28" s="32"/>
    </row>
    <row r="29" spans="1:8" x14ac:dyDescent="0.2">
      <c r="A29" s="118" t="s">
        <v>252</v>
      </c>
      <c r="B29" s="118" t="s">
        <v>272</v>
      </c>
      <c r="C29" s="95">
        <v>51748</v>
      </c>
      <c r="D29" s="96">
        <v>0</v>
      </c>
      <c r="E29" s="95">
        <f t="shared" si="1"/>
        <v>51748</v>
      </c>
      <c r="F29" s="40"/>
      <c r="G29" s="32"/>
      <c r="H29" s="32"/>
    </row>
    <row r="30" spans="1:8" x14ac:dyDescent="0.2">
      <c r="A30" s="118" t="s">
        <v>253</v>
      </c>
      <c r="B30" s="119" t="s">
        <v>322</v>
      </c>
      <c r="C30" s="95">
        <v>5884</v>
      </c>
      <c r="D30" s="96">
        <v>0</v>
      </c>
      <c r="E30" s="95">
        <f t="shared" si="1"/>
        <v>5884</v>
      </c>
      <c r="F30" s="40"/>
      <c r="G30" s="32"/>
      <c r="H30" s="32"/>
    </row>
    <row r="31" spans="1:8" x14ac:dyDescent="0.2">
      <c r="A31" s="118" t="s">
        <v>42</v>
      </c>
      <c r="B31" s="118" t="s">
        <v>323</v>
      </c>
      <c r="C31" s="95">
        <v>5123</v>
      </c>
      <c r="D31" s="96">
        <v>0</v>
      </c>
      <c r="E31" s="95">
        <f t="shared" si="1"/>
        <v>5123</v>
      </c>
      <c r="F31" s="40"/>
      <c r="G31" s="32"/>
      <c r="H31" s="32"/>
    </row>
    <row r="32" spans="1:8" ht="25.5" x14ac:dyDescent="0.2">
      <c r="A32" s="118" t="s">
        <v>44</v>
      </c>
      <c r="B32" s="119" t="s">
        <v>368</v>
      </c>
      <c r="C32" s="95">
        <v>0</v>
      </c>
      <c r="D32" s="96">
        <v>0</v>
      </c>
      <c r="E32" s="95">
        <f t="shared" si="1"/>
        <v>0</v>
      </c>
      <c r="F32" s="40"/>
      <c r="G32" s="32"/>
      <c r="H32" s="32"/>
    </row>
    <row r="33" spans="1:8" x14ac:dyDescent="0.2">
      <c r="A33" s="118" t="s">
        <v>138</v>
      </c>
      <c r="B33" s="118" t="s">
        <v>324</v>
      </c>
      <c r="C33" s="95">
        <v>0</v>
      </c>
      <c r="D33" s="96">
        <v>0</v>
      </c>
      <c r="E33" s="95">
        <f t="shared" si="1"/>
        <v>0</v>
      </c>
      <c r="F33" s="40"/>
      <c r="G33" s="32"/>
      <c r="H33" s="32"/>
    </row>
    <row r="34" spans="1:8" x14ac:dyDescent="0.2">
      <c r="A34" s="118" t="s">
        <v>166</v>
      </c>
      <c r="B34" s="119" t="s">
        <v>325</v>
      </c>
      <c r="C34" s="95">
        <v>567999</v>
      </c>
      <c r="D34" s="96">
        <v>0</v>
      </c>
      <c r="E34" s="95">
        <f t="shared" si="1"/>
        <v>567999</v>
      </c>
      <c r="F34" s="40"/>
      <c r="G34" s="32"/>
      <c r="H34" s="32"/>
    </row>
    <row r="35" spans="1:8" x14ac:dyDescent="0.2">
      <c r="A35" s="118" t="s">
        <v>46</v>
      </c>
      <c r="B35" s="118" t="s">
        <v>47</v>
      </c>
      <c r="C35" s="95">
        <f>SUM(C36:C40)</f>
        <v>4556927</v>
      </c>
      <c r="D35" s="95">
        <f>SUM(D36:D40)</f>
        <v>0</v>
      </c>
      <c r="E35" s="95">
        <f>+E36+E37+E38+E39+E40</f>
        <v>4556927</v>
      </c>
      <c r="F35" s="40"/>
      <c r="G35" s="32"/>
      <c r="H35" s="32"/>
    </row>
    <row r="36" spans="1:8" x14ac:dyDescent="0.2">
      <c r="A36" s="118" t="s">
        <v>329</v>
      </c>
      <c r="B36" s="118" t="s">
        <v>49</v>
      </c>
      <c r="C36" s="95">
        <v>8426043</v>
      </c>
      <c r="D36" s="96">
        <v>0</v>
      </c>
      <c r="E36" s="95">
        <f t="shared" ref="E36:E41" si="2">+C36</f>
        <v>8426043</v>
      </c>
      <c r="F36" s="40"/>
      <c r="G36" s="32"/>
      <c r="H36" s="32"/>
    </row>
    <row r="37" spans="1:8" x14ac:dyDescent="0.2">
      <c r="A37" s="118" t="s">
        <v>330</v>
      </c>
      <c r="B37" s="118" t="s">
        <v>376</v>
      </c>
      <c r="C37" s="95">
        <v>151673</v>
      </c>
      <c r="D37" s="96">
        <v>0</v>
      </c>
      <c r="E37" s="95">
        <f t="shared" si="2"/>
        <v>151673</v>
      </c>
      <c r="F37" s="40"/>
      <c r="G37" s="32"/>
      <c r="H37" s="32"/>
    </row>
    <row r="38" spans="1:8" x14ac:dyDescent="0.2">
      <c r="A38" s="118" t="s">
        <v>332</v>
      </c>
      <c r="B38" s="120" t="s">
        <v>331</v>
      </c>
      <c r="C38" s="95">
        <v>273029</v>
      </c>
      <c r="D38" s="96">
        <v>0</v>
      </c>
      <c r="E38" s="95">
        <f t="shared" si="2"/>
        <v>273029</v>
      </c>
      <c r="F38" s="40"/>
      <c r="G38" s="32"/>
      <c r="H38" s="32"/>
    </row>
    <row r="39" spans="1:8" ht="25.5" x14ac:dyDescent="0.2">
      <c r="A39" s="118" t="s">
        <v>369</v>
      </c>
      <c r="B39" s="121" t="s">
        <v>372</v>
      </c>
      <c r="C39" s="96">
        <v>-229</v>
      </c>
      <c r="D39" s="96">
        <v>0</v>
      </c>
      <c r="E39" s="95">
        <f t="shared" si="2"/>
        <v>-229</v>
      </c>
      <c r="F39" s="40"/>
      <c r="G39" s="32"/>
      <c r="H39" s="32"/>
    </row>
    <row r="40" spans="1:8" x14ac:dyDescent="0.2">
      <c r="A40" s="118" t="s">
        <v>371</v>
      </c>
      <c r="B40" s="120" t="s">
        <v>327</v>
      </c>
      <c r="C40" s="95">
        <v>-4293589</v>
      </c>
      <c r="D40" s="96">
        <v>0</v>
      </c>
      <c r="E40" s="95">
        <f t="shared" si="2"/>
        <v>-4293589</v>
      </c>
      <c r="F40" s="40"/>
      <c r="G40" s="32"/>
      <c r="H40" s="32"/>
    </row>
    <row r="41" spans="1:8" x14ac:dyDescent="0.2">
      <c r="A41" s="118" t="s">
        <v>54</v>
      </c>
      <c r="B41" s="118" t="s">
        <v>55</v>
      </c>
      <c r="C41" s="96">
        <v>0</v>
      </c>
      <c r="D41" s="96">
        <v>0</v>
      </c>
      <c r="E41" s="95">
        <f t="shared" si="2"/>
        <v>0</v>
      </c>
      <c r="F41" s="40"/>
      <c r="G41" s="32"/>
      <c r="H41" s="32"/>
    </row>
    <row r="42" spans="1:8" x14ac:dyDescent="0.2">
      <c r="A42" s="118" t="s">
        <v>56</v>
      </c>
      <c r="B42" s="118" t="s">
        <v>274</v>
      </c>
      <c r="C42" s="95">
        <v>6882918</v>
      </c>
      <c r="D42" s="96">
        <v>0</v>
      </c>
      <c r="E42" s="95">
        <v>6882918</v>
      </c>
      <c r="F42" s="40"/>
      <c r="G42" s="32"/>
      <c r="H42" s="32"/>
    </row>
    <row r="43" spans="1:8" x14ac:dyDescent="0.2">
      <c r="A43" s="40" t="s">
        <v>58</v>
      </c>
      <c r="B43" s="40" t="s">
        <v>275</v>
      </c>
      <c r="C43" s="95">
        <v>6882918</v>
      </c>
      <c r="D43" s="96">
        <v>0</v>
      </c>
      <c r="E43" s="95">
        <v>6882918</v>
      </c>
      <c r="F43" s="40"/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43"/>
  <sheetViews>
    <sheetView workbookViewId="0">
      <selection activeCell="A4" sqref="A4:C4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s="40" customFormat="1" x14ac:dyDescent="0.2">
      <c r="A1" s="98" t="s">
        <v>303</v>
      </c>
      <c r="B1" s="99"/>
      <c r="C1" s="99"/>
    </row>
    <row r="2" spans="1:8" s="40" customFormat="1" x14ac:dyDescent="0.2">
      <c r="A2" s="99"/>
      <c r="B2" s="99"/>
      <c r="C2" s="99"/>
    </row>
    <row r="3" spans="1:8" s="40" customFormat="1" x14ac:dyDescent="0.2">
      <c r="A3" s="123" t="s">
        <v>0</v>
      </c>
      <c r="B3" s="123"/>
      <c r="C3" s="123"/>
    </row>
    <row r="4" spans="1:8" s="40" customFormat="1" x14ac:dyDescent="0.2">
      <c r="A4" s="124" t="s">
        <v>413</v>
      </c>
      <c r="B4" s="125"/>
      <c r="C4" s="125"/>
    </row>
    <row r="5" spans="1:8" s="40" customFormat="1" x14ac:dyDescent="0.2">
      <c r="E5" s="122" t="s">
        <v>2</v>
      </c>
    </row>
    <row r="6" spans="1:8" s="104" customFormat="1" x14ac:dyDescent="0.2">
      <c r="A6" s="101" t="s">
        <v>3</v>
      </c>
      <c r="B6" s="101" t="s">
        <v>4</v>
      </c>
      <c r="C6" s="106" t="s">
        <v>5</v>
      </c>
      <c r="D6" s="106" t="s">
        <v>379</v>
      </c>
      <c r="E6" s="101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95">
        <f>SUM(C9:C21)</f>
        <v>29024088</v>
      </c>
      <c r="D8" s="95">
        <f>SUM(D9:D21)</f>
        <v>-4335768</v>
      </c>
      <c r="E8" s="95">
        <f>+E9+E10+E11+E12+E13+E14+E15+E16+E17+E18+E19+E20+E21</f>
        <v>24688320</v>
      </c>
      <c r="G8" s="32"/>
      <c r="H8" s="32"/>
    </row>
    <row r="9" spans="1:8" x14ac:dyDescent="0.2">
      <c r="A9" s="118" t="s">
        <v>10</v>
      </c>
      <c r="B9" s="118" t="s">
        <v>310</v>
      </c>
      <c r="C9" s="89">
        <v>4343908</v>
      </c>
      <c r="D9" s="114">
        <v>0</v>
      </c>
      <c r="E9" s="89">
        <f>+C9+D9</f>
        <v>4343908</v>
      </c>
      <c r="G9" s="32"/>
      <c r="H9" s="32"/>
    </row>
    <row r="10" spans="1:8" x14ac:dyDescent="0.2">
      <c r="A10" s="118" t="s">
        <v>12</v>
      </c>
      <c r="B10" s="119" t="s">
        <v>311</v>
      </c>
      <c r="C10" s="89">
        <v>2180039</v>
      </c>
      <c r="D10" s="114">
        <v>0</v>
      </c>
      <c r="E10" s="89">
        <f t="shared" ref="E10:E21" si="0">+C10+D10</f>
        <v>2180039</v>
      </c>
      <c r="G10" s="32"/>
      <c r="H10" s="32"/>
    </row>
    <row r="11" spans="1:8" ht="25.5" x14ac:dyDescent="0.2">
      <c r="A11" s="118" t="s">
        <v>14</v>
      </c>
      <c r="B11" s="119" t="s">
        <v>312</v>
      </c>
      <c r="C11" s="89">
        <v>592048</v>
      </c>
      <c r="D11" s="89">
        <v>-173758</v>
      </c>
      <c r="E11" s="89">
        <f t="shared" si="0"/>
        <v>418290</v>
      </c>
      <c r="G11" s="32"/>
      <c r="H11" s="32"/>
    </row>
    <row r="12" spans="1:8" x14ac:dyDescent="0.2">
      <c r="A12" s="118" t="s">
        <v>16</v>
      </c>
      <c r="B12" s="118" t="s">
        <v>313</v>
      </c>
      <c r="C12" s="89">
        <v>17629115</v>
      </c>
      <c r="D12" s="89">
        <v>-2774519</v>
      </c>
      <c r="E12" s="89">
        <f t="shared" si="0"/>
        <v>14854596</v>
      </c>
      <c r="G12" s="32"/>
      <c r="H12" s="32"/>
    </row>
    <row r="13" spans="1:8" x14ac:dyDescent="0.2">
      <c r="A13" s="118" t="s">
        <v>18</v>
      </c>
      <c r="B13" s="118" t="s">
        <v>314</v>
      </c>
      <c r="C13" s="89">
        <v>0</v>
      </c>
      <c r="D13" s="89">
        <v>0</v>
      </c>
      <c r="E13" s="89">
        <f t="shared" si="0"/>
        <v>0</v>
      </c>
      <c r="G13" s="32"/>
      <c r="H13" s="32"/>
    </row>
    <row r="14" spans="1:8" x14ac:dyDescent="0.2">
      <c r="A14" s="118" t="s">
        <v>20</v>
      </c>
      <c r="B14" s="118" t="s">
        <v>315</v>
      </c>
      <c r="C14" s="114">
        <v>798</v>
      </c>
      <c r="D14" s="114">
        <v>0</v>
      </c>
      <c r="E14" s="89">
        <f t="shared" si="0"/>
        <v>798</v>
      </c>
      <c r="G14" s="32"/>
      <c r="H14" s="32"/>
    </row>
    <row r="15" spans="1:8" x14ac:dyDescent="0.2">
      <c r="A15" s="118" t="s">
        <v>128</v>
      </c>
      <c r="B15" s="118" t="s">
        <v>316</v>
      </c>
      <c r="C15" s="89">
        <v>1613045</v>
      </c>
      <c r="D15" s="89">
        <v>-493814</v>
      </c>
      <c r="E15" s="89">
        <f t="shared" si="0"/>
        <v>1119231</v>
      </c>
      <c r="G15" s="32"/>
      <c r="H15" s="32"/>
    </row>
    <row r="16" spans="1:8" x14ac:dyDescent="0.2">
      <c r="A16" s="118" t="s">
        <v>22</v>
      </c>
      <c r="B16" s="118" t="s">
        <v>123</v>
      </c>
      <c r="C16" s="89">
        <v>255301</v>
      </c>
      <c r="D16" s="89">
        <v>-194062</v>
      </c>
      <c r="E16" s="89">
        <f t="shared" si="0"/>
        <v>61239</v>
      </c>
      <c r="G16" s="32"/>
      <c r="H16" s="32"/>
    </row>
    <row r="17" spans="1:8" x14ac:dyDescent="0.2">
      <c r="A17" s="118" t="s">
        <v>122</v>
      </c>
      <c r="B17" s="119" t="s">
        <v>317</v>
      </c>
      <c r="C17" s="89">
        <v>1435362</v>
      </c>
      <c r="D17" s="89">
        <v>-542171</v>
      </c>
      <c r="E17" s="89">
        <f t="shared" si="0"/>
        <v>893191</v>
      </c>
      <c r="G17" s="32"/>
      <c r="H17" s="32"/>
    </row>
    <row r="18" spans="1:8" ht="25.5" x14ac:dyDescent="0.2">
      <c r="A18" s="118" t="s">
        <v>177</v>
      </c>
      <c r="B18" s="119" t="s">
        <v>250</v>
      </c>
      <c r="C18" s="89">
        <v>0</v>
      </c>
      <c r="D18" s="89">
        <v>0</v>
      </c>
      <c r="E18" s="89">
        <f t="shared" si="0"/>
        <v>0</v>
      </c>
      <c r="G18" s="32"/>
      <c r="H18" s="32"/>
    </row>
    <row r="19" spans="1:8" x14ac:dyDescent="0.2">
      <c r="A19" s="118" t="s">
        <v>179</v>
      </c>
      <c r="B19" s="118" t="s">
        <v>131</v>
      </c>
      <c r="C19" s="89">
        <v>187640</v>
      </c>
      <c r="D19" s="114">
        <v>0</v>
      </c>
      <c r="E19" s="89">
        <f t="shared" si="0"/>
        <v>187640</v>
      </c>
      <c r="G19" s="32"/>
      <c r="H19" s="32"/>
    </row>
    <row r="20" spans="1:8" x14ac:dyDescent="0.2">
      <c r="A20" s="118" t="s">
        <v>162</v>
      </c>
      <c r="B20" s="118" t="s">
        <v>318</v>
      </c>
      <c r="C20" s="89">
        <v>786832</v>
      </c>
      <c r="D20" s="89">
        <v>-157444</v>
      </c>
      <c r="E20" s="89">
        <f t="shared" si="0"/>
        <v>629388</v>
      </c>
      <c r="G20" s="32"/>
      <c r="H20" s="32"/>
    </row>
    <row r="21" spans="1:8" x14ac:dyDescent="0.2">
      <c r="A21" s="118" t="s">
        <v>182</v>
      </c>
      <c r="B21" s="118" t="s">
        <v>133</v>
      </c>
      <c r="C21" s="89">
        <v>0</v>
      </c>
      <c r="D21" s="89">
        <v>0</v>
      </c>
      <c r="E21" s="89">
        <f t="shared" si="0"/>
        <v>0</v>
      </c>
      <c r="G21" s="32"/>
      <c r="H21" s="32"/>
    </row>
    <row r="22" spans="1:8" x14ac:dyDescent="0.2">
      <c r="A22" s="118" t="s">
        <v>28</v>
      </c>
      <c r="B22" s="118" t="s">
        <v>29</v>
      </c>
      <c r="C22" s="95">
        <f>+C23+C35</f>
        <v>24688320</v>
      </c>
      <c r="D22" s="95">
        <f>+D23+D35</f>
        <v>0</v>
      </c>
      <c r="E22" s="95">
        <f>+E23+E35</f>
        <v>24688320</v>
      </c>
      <c r="G22" s="32"/>
      <c r="H22" s="32"/>
    </row>
    <row r="23" spans="1:8" x14ac:dyDescent="0.2">
      <c r="A23" s="118" t="s">
        <v>30</v>
      </c>
      <c r="B23" s="118" t="s">
        <v>282</v>
      </c>
      <c r="C23" s="95">
        <f>SUM(C24:C34)</f>
        <v>19900402</v>
      </c>
      <c r="D23" s="95">
        <f>SUM(D24:D34)</f>
        <v>0</v>
      </c>
      <c r="E23" s="95">
        <f>+E24+E25+E26+E27+E28+E29+E30+E31+E32+E33+E34</f>
        <v>19900402</v>
      </c>
      <c r="G23" s="32"/>
      <c r="H23" s="32"/>
    </row>
    <row r="24" spans="1:8" x14ac:dyDescent="0.2">
      <c r="A24" s="118" t="s">
        <v>32</v>
      </c>
      <c r="B24" s="118" t="s">
        <v>319</v>
      </c>
      <c r="C24" s="89">
        <v>2144569</v>
      </c>
      <c r="D24" s="114">
        <v>0</v>
      </c>
      <c r="E24" s="89">
        <f>+C24</f>
        <v>2144569</v>
      </c>
      <c r="G24" s="32"/>
      <c r="H24" s="32"/>
    </row>
    <row r="25" spans="1:8" x14ac:dyDescent="0.2">
      <c r="A25" s="118" t="s">
        <v>34</v>
      </c>
      <c r="B25" s="118" t="s">
        <v>320</v>
      </c>
      <c r="C25" s="89">
        <v>9933188</v>
      </c>
      <c r="D25" s="114">
        <v>0</v>
      </c>
      <c r="E25" s="89">
        <f t="shared" ref="E25:E34" si="1">+C25</f>
        <v>9933188</v>
      </c>
      <c r="G25" s="32"/>
      <c r="H25" s="32"/>
    </row>
    <row r="26" spans="1:8" x14ac:dyDescent="0.2">
      <c r="A26" s="118" t="s">
        <v>36</v>
      </c>
      <c r="B26" s="118" t="s">
        <v>321</v>
      </c>
      <c r="C26" s="89">
        <v>7110583</v>
      </c>
      <c r="D26" s="114">
        <v>0</v>
      </c>
      <c r="E26" s="89">
        <f t="shared" si="1"/>
        <v>7110583</v>
      </c>
      <c r="G26" s="32"/>
      <c r="H26" s="32"/>
    </row>
    <row r="27" spans="1:8" x14ac:dyDescent="0.2">
      <c r="A27" s="118" t="s">
        <v>134</v>
      </c>
      <c r="B27" s="118" t="s">
        <v>268</v>
      </c>
      <c r="C27" s="89">
        <v>0</v>
      </c>
      <c r="D27" s="114">
        <v>0</v>
      </c>
      <c r="E27" s="89">
        <f t="shared" si="1"/>
        <v>0</v>
      </c>
      <c r="G27" s="32"/>
      <c r="H27" s="32"/>
    </row>
    <row r="28" spans="1:8" ht="25.5" x14ac:dyDescent="0.2">
      <c r="A28" s="118" t="s">
        <v>38</v>
      </c>
      <c r="B28" s="119" t="s">
        <v>328</v>
      </c>
      <c r="C28" s="89">
        <v>1415</v>
      </c>
      <c r="D28" s="114">
        <v>0</v>
      </c>
      <c r="E28" s="89">
        <f t="shared" si="1"/>
        <v>1415</v>
      </c>
      <c r="G28" s="32"/>
      <c r="H28" s="32"/>
    </row>
    <row r="29" spans="1:8" x14ac:dyDescent="0.2">
      <c r="A29" s="118" t="s">
        <v>252</v>
      </c>
      <c r="B29" s="118" t="s">
        <v>272</v>
      </c>
      <c r="C29" s="89">
        <v>47781</v>
      </c>
      <c r="D29" s="114">
        <v>0</v>
      </c>
      <c r="E29" s="89">
        <f t="shared" si="1"/>
        <v>47781</v>
      </c>
      <c r="G29" s="32"/>
      <c r="H29" s="32"/>
    </row>
    <row r="30" spans="1:8" x14ac:dyDescent="0.2">
      <c r="A30" s="118" t="s">
        <v>253</v>
      </c>
      <c r="B30" s="119" t="s">
        <v>322</v>
      </c>
      <c r="C30" s="89">
        <v>3066</v>
      </c>
      <c r="D30" s="114">
        <v>0</v>
      </c>
      <c r="E30" s="89">
        <f t="shared" si="1"/>
        <v>3066</v>
      </c>
      <c r="G30" s="32"/>
      <c r="H30" s="32"/>
    </row>
    <row r="31" spans="1:8" x14ac:dyDescent="0.2">
      <c r="A31" s="118" t="s">
        <v>42</v>
      </c>
      <c r="B31" s="118" t="s">
        <v>323</v>
      </c>
      <c r="C31" s="89">
        <v>5089</v>
      </c>
      <c r="D31" s="114">
        <v>0</v>
      </c>
      <c r="E31" s="89">
        <f t="shared" si="1"/>
        <v>5089</v>
      </c>
      <c r="G31" s="32"/>
      <c r="H31" s="32"/>
    </row>
    <row r="32" spans="1:8" ht="25.5" x14ac:dyDescent="0.2">
      <c r="A32" s="118" t="s">
        <v>44</v>
      </c>
      <c r="B32" s="119" t="s">
        <v>368</v>
      </c>
      <c r="C32" s="89">
        <v>0</v>
      </c>
      <c r="D32" s="114">
        <v>0</v>
      </c>
      <c r="E32" s="89">
        <f t="shared" si="1"/>
        <v>0</v>
      </c>
      <c r="G32" s="32"/>
      <c r="H32" s="32"/>
    </row>
    <row r="33" spans="1:8" x14ac:dyDescent="0.2">
      <c r="A33" s="118" t="s">
        <v>138</v>
      </c>
      <c r="B33" s="118" t="s">
        <v>324</v>
      </c>
      <c r="C33" s="89">
        <v>12022</v>
      </c>
      <c r="D33" s="114">
        <v>0</v>
      </c>
      <c r="E33" s="89">
        <f t="shared" si="1"/>
        <v>12022</v>
      </c>
      <c r="G33" s="32"/>
      <c r="H33" s="32"/>
    </row>
    <row r="34" spans="1:8" x14ac:dyDescent="0.2">
      <c r="A34" s="118" t="s">
        <v>166</v>
      </c>
      <c r="B34" s="119" t="s">
        <v>325</v>
      </c>
      <c r="C34" s="89">
        <v>642689</v>
      </c>
      <c r="D34" s="114">
        <v>0</v>
      </c>
      <c r="E34" s="89">
        <f t="shared" si="1"/>
        <v>642689</v>
      </c>
      <c r="G34" s="32"/>
      <c r="H34" s="32"/>
    </row>
    <row r="35" spans="1:8" x14ac:dyDescent="0.2">
      <c r="A35" s="118" t="s">
        <v>46</v>
      </c>
      <c r="B35" s="118" t="s">
        <v>47</v>
      </c>
      <c r="C35" s="95">
        <f>SUM(C36:C40)</f>
        <v>4787918</v>
      </c>
      <c r="D35" s="95">
        <f>SUM(D36:D40)</f>
        <v>0</v>
      </c>
      <c r="E35" s="95">
        <f>+E36+E37+E38+E39+E40</f>
        <v>4787918</v>
      </c>
      <c r="G35" s="32"/>
      <c r="H35" s="32"/>
    </row>
    <row r="36" spans="1:8" x14ac:dyDescent="0.2">
      <c r="A36" s="118" t="s">
        <v>329</v>
      </c>
      <c r="B36" s="118" t="s">
        <v>49</v>
      </c>
      <c r="C36" s="89">
        <v>8426043</v>
      </c>
      <c r="D36" s="114">
        <v>0</v>
      </c>
      <c r="E36" s="89">
        <f t="shared" ref="E36:E41" si="2">+C36</f>
        <v>8426043</v>
      </c>
      <c r="G36" s="32"/>
      <c r="H36" s="32"/>
    </row>
    <row r="37" spans="1:8" x14ac:dyDescent="0.2">
      <c r="A37" s="118" t="s">
        <v>330</v>
      </c>
      <c r="B37" s="118" t="s">
        <v>376</v>
      </c>
      <c r="C37" s="89">
        <v>151673</v>
      </c>
      <c r="D37" s="114">
        <v>0</v>
      </c>
      <c r="E37" s="89">
        <f t="shared" si="2"/>
        <v>151673</v>
      </c>
      <c r="G37" s="32"/>
      <c r="H37" s="32"/>
    </row>
    <row r="38" spans="1:8" x14ac:dyDescent="0.2">
      <c r="A38" s="118" t="s">
        <v>332</v>
      </c>
      <c r="B38" s="120" t="s">
        <v>331</v>
      </c>
      <c r="C38" s="89">
        <v>273029</v>
      </c>
      <c r="D38" s="114">
        <v>0</v>
      </c>
      <c r="E38" s="89">
        <f t="shared" si="2"/>
        <v>273029</v>
      </c>
      <c r="G38" s="32"/>
      <c r="H38" s="32"/>
    </row>
    <row r="39" spans="1:8" ht="25.5" x14ac:dyDescent="0.2">
      <c r="A39" s="118" t="s">
        <v>369</v>
      </c>
      <c r="B39" s="121" t="s">
        <v>372</v>
      </c>
      <c r="C39" s="114">
        <v>-229</v>
      </c>
      <c r="D39" s="114">
        <v>0</v>
      </c>
      <c r="E39" s="89">
        <f t="shared" si="2"/>
        <v>-229</v>
      </c>
      <c r="G39" s="32"/>
      <c r="H39" s="32"/>
    </row>
    <row r="40" spans="1:8" x14ac:dyDescent="0.2">
      <c r="A40" s="118" t="s">
        <v>371</v>
      </c>
      <c r="B40" s="120" t="s">
        <v>327</v>
      </c>
      <c r="C40" s="89">
        <f>-4062598</f>
        <v>-4062598</v>
      </c>
      <c r="D40" s="114">
        <v>0</v>
      </c>
      <c r="E40" s="89">
        <f t="shared" si="2"/>
        <v>-4062598</v>
      </c>
      <c r="G40" s="32"/>
      <c r="H40" s="32"/>
    </row>
    <row r="41" spans="1:8" x14ac:dyDescent="0.2">
      <c r="A41" s="118" t="s">
        <v>54</v>
      </c>
      <c r="B41" s="118" t="s">
        <v>55</v>
      </c>
      <c r="C41" s="114">
        <v>0</v>
      </c>
      <c r="D41" s="114">
        <v>0</v>
      </c>
      <c r="E41" s="89">
        <f t="shared" si="2"/>
        <v>0</v>
      </c>
      <c r="G41" s="32"/>
      <c r="H41" s="32"/>
    </row>
    <row r="42" spans="1:8" x14ac:dyDescent="0.2">
      <c r="A42" s="118" t="s">
        <v>56</v>
      </c>
      <c r="B42" s="118" t="s">
        <v>274</v>
      </c>
      <c r="C42" s="89">
        <v>11327006</v>
      </c>
      <c r="D42" s="114">
        <v>0</v>
      </c>
      <c r="E42" s="89">
        <v>11327006</v>
      </c>
      <c r="G42" s="32"/>
      <c r="H42" s="32"/>
    </row>
    <row r="43" spans="1:8" x14ac:dyDescent="0.2">
      <c r="A43" s="40" t="s">
        <v>58</v>
      </c>
      <c r="B43" s="40" t="s">
        <v>275</v>
      </c>
      <c r="C43" s="89">
        <v>11327006</v>
      </c>
      <c r="D43" s="114">
        <v>0</v>
      </c>
      <c r="E43" s="89">
        <v>11327006</v>
      </c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H43"/>
  <sheetViews>
    <sheetView workbookViewId="0">
      <selection activeCell="A4" sqref="A4:C4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s="40" customFormat="1" x14ac:dyDescent="0.2">
      <c r="A1" s="98" t="s">
        <v>303</v>
      </c>
      <c r="B1" s="99"/>
      <c r="C1" s="99"/>
    </row>
    <row r="2" spans="1:8" s="40" customFormat="1" x14ac:dyDescent="0.2">
      <c r="A2" s="99"/>
      <c r="B2" s="99"/>
      <c r="C2" s="99"/>
    </row>
    <row r="3" spans="1:8" s="40" customFormat="1" x14ac:dyDescent="0.2">
      <c r="A3" s="123" t="s">
        <v>0</v>
      </c>
      <c r="B3" s="123"/>
      <c r="C3" s="123"/>
    </row>
    <row r="4" spans="1:8" s="40" customFormat="1" x14ac:dyDescent="0.2">
      <c r="A4" s="124" t="s">
        <v>411</v>
      </c>
      <c r="B4" s="125"/>
      <c r="C4" s="125"/>
    </row>
    <row r="5" spans="1:8" s="40" customFormat="1" x14ac:dyDescent="0.2">
      <c r="E5" s="122" t="s">
        <v>2</v>
      </c>
    </row>
    <row r="6" spans="1:8" s="104" customFormat="1" x14ac:dyDescent="0.2">
      <c r="A6" s="101" t="s">
        <v>3</v>
      </c>
      <c r="B6" s="101" t="s">
        <v>4</v>
      </c>
      <c r="C6" s="106" t="s">
        <v>5</v>
      </c>
      <c r="D6" s="106" t="s">
        <v>379</v>
      </c>
      <c r="E6" s="101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95">
        <f>SUM(C9:C21)</f>
        <v>28662572</v>
      </c>
      <c r="D8" s="95">
        <f>SUM(D9:D21)</f>
        <v>-4299839</v>
      </c>
      <c r="E8" s="95">
        <f>+E9+E10+E11+E12+E13+E14+E15+E16+E17+E18+E19+E20+E21</f>
        <v>24362733</v>
      </c>
      <c r="G8" s="32"/>
      <c r="H8" s="32"/>
    </row>
    <row r="9" spans="1:8" x14ac:dyDescent="0.2">
      <c r="A9" s="118" t="s">
        <v>10</v>
      </c>
      <c r="B9" s="118" t="s">
        <v>310</v>
      </c>
      <c r="C9" s="89">
        <v>3413259</v>
      </c>
      <c r="D9" s="114">
        <v>0</v>
      </c>
      <c r="E9" s="89">
        <v>3413259</v>
      </c>
      <c r="G9" s="32"/>
      <c r="H9" s="32"/>
    </row>
    <row r="10" spans="1:8" x14ac:dyDescent="0.2">
      <c r="A10" s="118" t="s">
        <v>12</v>
      </c>
      <c r="B10" s="119" t="s">
        <v>311</v>
      </c>
      <c r="C10" s="89">
        <v>2143716</v>
      </c>
      <c r="D10" s="114">
        <v>0</v>
      </c>
      <c r="E10" s="89">
        <v>2143716</v>
      </c>
      <c r="G10" s="32"/>
      <c r="H10" s="32"/>
    </row>
    <row r="11" spans="1:8" ht="25.5" x14ac:dyDescent="0.2">
      <c r="A11" s="118" t="s">
        <v>14</v>
      </c>
      <c r="B11" s="119" t="s">
        <v>312</v>
      </c>
      <c r="C11" s="89">
        <v>571760</v>
      </c>
      <c r="D11" s="89">
        <v>-178022</v>
      </c>
      <c r="E11" s="89">
        <v>393738</v>
      </c>
      <c r="G11" s="32"/>
      <c r="H11" s="32"/>
    </row>
    <row r="12" spans="1:8" x14ac:dyDescent="0.2">
      <c r="A12" s="118" t="s">
        <v>16</v>
      </c>
      <c r="B12" s="118" t="s">
        <v>313</v>
      </c>
      <c r="C12" s="89">
        <v>18289728</v>
      </c>
      <c r="D12" s="89">
        <v>-2755327</v>
      </c>
      <c r="E12" s="89">
        <v>15534401</v>
      </c>
      <c r="G12" s="32"/>
      <c r="H12" s="32"/>
    </row>
    <row r="13" spans="1:8" x14ac:dyDescent="0.2">
      <c r="A13" s="118" t="s">
        <v>18</v>
      </c>
      <c r="B13" s="118" t="s">
        <v>314</v>
      </c>
      <c r="C13" s="89">
        <v>0</v>
      </c>
      <c r="D13" s="89">
        <v>0</v>
      </c>
      <c r="E13" s="89">
        <v>0</v>
      </c>
      <c r="G13" s="32"/>
      <c r="H13" s="32"/>
    </row>
    <row r="14" spans="1:8" x14ac:dyDescent="0.2">
      <c r="A14" s="118" t="s">
        <v>20</v>
      </c>
      <c r="B14" s="118" t="s">
        <v>315</v>
      </c>
      <c r="C14" s="114">
        <v>798</v>
      </c>
      <c r="D14" s="114">
        <v>0</v>
      </c>
      <c r="E14" s="114">
        <v>798</v>
      </c>
      <c r="G14" s="32"/>
      <c r="H14" s="32"/>
    </row>
    <row r="15" spans="1:8" x14ac:dyDescent="0.2">
      <c r="A15" s="118" t="s">
        <v>128</v>
      </c>
      <c r="B15" s="118" t="s">
        <v>316</v>
      </c>
      <c r="C15" s="89">
        <v>1605832</v>
      </c>
      <c r="D15" s="89">
        <v>-503685</v>
      </c>
      <c r="E15" s="89">
        <v>1102147</v>
      </c>
      <c r="G15" s="32"/>
      <c r="H15" s="32"/>
    </row>
    <row r="16" spans="1:8" x14ac:dyDescent="0.2">
      <c r="A16" s="118" t="s">
        <v>22</v>
      </c>
      <c r="B16" s="118" t="s">
        <v>123</v>
      </c>
      <c r="C16" s="89">
        <v>253594</v>
      </c>
      <c r="D16" s="89">
        <v>-186228</v>
      </c>
      <c r="E16" s="89">
        <v>67366</v>
      </c>
      <c r="G16" s="32"/>
      <c r="H16" s="32"/>
    </row>
    <row r="17" spans="1:8" x14ac:dyDescent="0.2">
      <c r="A17" s="118" t="s">
        <v>122</v>
      </c>
      <c r="B17" s="119" t="s">
        <v>317</v>
      </c>
      <c r="C17" s="89">
        <v>1419725</v>
      </c>
      <c r="D17" s="89">
        <v>-527169</v>
      </c>
      <c r="E17" s="89">
        <v>892556</v>
      </c>
      <c r="G17" s="32"/>
      <c r="H17" s="32"/>
    </row>
    <row r="18" spans="1:8" ht="25.5" x14ac:dyDescent="0.2">
      <c r="A18" s="118" t="s">
        <v>177</v>
      </c>
      <c r="B18" s="119" t="s">
        <v>250</v>
      </c>
      <c r="C18" s="89">
        <v>0</v>
      </c>
      <c r="D18" s="89">
        <v>0</v>
      </c>
      <c r="E18" s="89">
        <v>0</v>
      </c>
      <c r="G18" s="32"/>
      <c r="H18" s="32"/>
    </row>
    <row r="19" spans="1:8" x14ac:dyDescent="0.2">
      <c r="A19" s="118" t="s">
        <v>179</v>
      </c>
      <c r="B19" s="118" t="s">
        <v>131</v>
      </c>
      <c r="C19" s="89">
        <v>187640</v>
      </c>
      <c r="D19" s="114">
        <v>0</v>
      </c>
      <c r="E19" s="89">
        <v>187640</v>
      </c>
      <c r="G19" s="32"/>
      <c r="H19" s="32"/>
    </row>
    <row r="20" spans="1:8" x14ac:dyDescent="0.2">
      <c r="A20" s="118" t="s">
        <v>162</v>
      </c>
      <c r="B20" s="118" t="s">
        <v>318</v>
      </c>
      <c r="C20" s="89">
        <v>776520</v>
      </c>
      <c r="D20" s="89">
        <v>-149408</v>
      </c>
      <c r="E20" s="89">
        <v>627112</v>
      </c>
      <c r="G20" s="32"/>
      <c r="H20" s="32"/>
    </row>
    <row r="21" spans="1:8" x14ac:dyDescent="0.2">
      <c r="A21" s="118" t="s">
        <v>182</v>
      </c>
      <c r="B21" s="118" t="s">
        <v>133</v>
      </c>
      <c r="C21" s="89">
        <v>0</v>
      </c>
      <c r="D21" s="89">
        <v>0</v>
      </c>
      <c r="E21" s="89">
        <f>+C21+D21</f>
        <v>0</v>
      </c>
      <c r="G21" s="32"/>
      <c r="H21" s="32"/>
    </row>
    <row r="22" spans="1:8" x14ac:dyDescent="0.2">
      <c r="A22" s="118" t="s">
        <v>28</v>
      </c>
      <c r="B22" s="118" t="s">
        <v>29</v>
      </c>
      <c r="C22" s="95">
        <f>+C23+C35</f>
        <v>24362733</v>
      </c>
      <c r="D22" s="95">
        <f>+D23+D35</f>
        <v>0</v>
      </c>
      <c r="E22" s="95">
        <f>+E23+E35</f>
        <v>24362733</v>
      </c>
      <c r="G22" s="32"/>
      <c r="H22" s="32"/>
    </row>
    <row r="23" spans="1:8" x14ac:dyDescent="0.2">
      <c r="A23" s="118" t="s">
        <v>30</v>
      </c>
      <c r="B23" s="118" t="s">
        <v>282</v>
      </c>
      <c r="C23" s="95">
        <f>SUM(C24:C34)</f>
        <v>19483664</v>
      </c>
      <c r="D23" s="95">
        <f>SUM(D24:D34)</f>
        <v>0</v>
      </c>
      <c r="E23" s="95">
        <f>+E24+E25+E26+E27+E28+E29+E30+E31+E32+E33+E34</f>
        <v>19483664</v>
      </c>
      <c r="G23" s="32"/>
      <c r="H23" s="32"/>
    </row>
    <row r="24" spans="1:8" x14ac:dyDescent="0.2">
      <c r="A24" s="118" t="s">
        <v>32</v>
      </c>
      <c r="B24" s="118" t="s">
        <v>319</v>
      </c>
      <c r="C24" s="89">
        <v>2093699</v>
      </c>
      <c r="D24" s="114">
        <v>0</v>
      </c>
      <c r="E24" s="89">
        <f>+C24</f>
        <v>2093699</v>
      </c>
      <c r="G24" s="32"/>
      <c r="H24" s="32"/>
    </row>
    <row r="25" spans="1:8" x14ac:dyDescent="0.2">
      <c r="A25" s="118" t="s">
        <v>34</v>
      </c>
      <c r="B25" s="118" t="s">
        <v>320</v>
      </c>
      <c r="C25" s="89">
        <v>9597077</v>
      </c>
      <c r="D25" s="114">
        <v>0</v>
      </c>
      <c r="E25" s="89">
        <f t="shared" ref="E25:E34" si="0">+C25</f>
        <v>9597077</v>
      </c>
      <c r="G25" s="32"/>
      <c r="H25" s="32"/>
    </row>
    <row r="26" spans="1:8" x14ac:dyDescent="0.2">
      <c r="A26" s="118" t="s">
        <v>36</v>
      </c>
      <c r="B26" s="118" t="s">
        <v>321</v>
      </c>
      <c r="C26" s="89">
        <v>7164443</v>
      </c>
      <c r="D26" s="114">
        <v>0</v>
      </c>
      <c r="E26" s="89">
        <f t="shared" si="0"/>
        <v>7164443</v>
      </c>
      <c r="G26" s="32"/>
      <c r="H26" s="32"/>
    </row>
    <row r="27" spans="1:8" x14ac:dyDescent="0.2">
      <c r="A27" s="118" t="s">
        <v>134</v>
      </c>
      <c r="B27" s="118" t="s">
        <v>268</v>
      </c>
      <c r="C27" s="89">
        <v>0</v>
      </c>
      <c r="D27" s="114">
        <v>0</v>
      </c>
      <c r="E27" s="89">
        <f t="shared" si="0"/>
        <v>0</v>
      </c>
      <c r="G27" s="32"/>
      <c r="H27" s="32"/>
    </row>
    <row r="28" spans="1:8" ht="25.5" x14ac:dyDescent="0.2">
      <c r="A28" s="118" t="s">
        <v>38</v>
      </c>
      <c r="B28" s="119" t="s">
        <v>328</v>
      </c>
      <c r="C28" s="89">
        <v>2707</v>
      </c>
      <c r="D28" s="114">
        <v>0</v>
      </c>
      <c r="E28" s="89">
        <f t="shared" si="0"/>
        <v>2707</v>
      </c>
      <c r="G28" s="32"/>
      <c r="H28" s="32"/>
    </row>
    <row r="29" spans="1:8" x14ac:dyDescent="0.2">
      <c r="A29" s="118" t="s">
        <v>252</v>
      </c>
      <c r="B29" s="118" t="s">
        <v>272</v>
      </c>
      <c r="C29" s="89">
        <v>50293</v>
      </c>
      <c r="D29" s="114">
        <v>0</v>
      </c>
      <c r="E29" s="89">
        <f t="shared" si="0"/>
        <v>50293</v>
      </c>
      <c r="G29" s="32"/>
      <c r="H29" s="32"/>
    </row>
    <row r="30" spans="1:8" x14ac:dyDescent="0.2">
      <c r="A30" s="118" t="s">
        <v>253</v>
      </c>
      <c r="B30" s="119" t="s">
        <v>322</v>
      </c>
      <c r="C30" s="89">
        <v>3402</v>
      </c>
      <c r="D30" s="114">
        <v>0</v>
      </c>
      <c r="E30" s="89">
        <f t="shared" si="0"/>
        <v>3402</v>
      </c>
      <c r="G30" s="32"/>
      <c r="H30" s="32"/>
    </row>
    <row r="31" spans="1:8" x14ac:dyDescent="0.2">
      <c r="A31" s="118" t="s">
        <v>42</v>
      </c>
      <c r="B31" s="118" t="s">
        <v>323</v>
      </c>
      <c r="C31" s="89">
        <v>12333</v>
      </c>
      <c r="D31" s="114">
        <v>0</v>
      </c>
      <c r="E31" s="89">
        <f t="shared" si="0"/>
        <v>12333</v>
      </c>
      <c r="G31" s="32"/>
      <c r="H31" s="32"/>
    </row>
    <row r="32" spans="1:8" ht="25.5" x14ac:dyDescent="0.2">
      <c r="A32" s="118" t="s">
        <v>44</v>
      </c>
      <c r="B32" s="119" t="s">
        <v>368</v>
      </c>
      <c r="C32" s="89">
        <v>0</v>
      </c>
      <c r="D32" s="114">
        <v>0</v>
      </c>
      <c r="E32" s="89">
        <f t="shared" si="0"/>
        <v>0</v>
      </c>
      <c r="G32" s="32"/>
      <c r="H32" s="32"/>
    </row>
    <row r="33" spans="1:8" x14ac:dyDescent="0.2">
      <c r="A33" s="118" t="s">
        <v>138</v>
      </c>
      <c r="B33" s="118" t="s">
        <v>324</v>
      </c>
      <c r="C33" s="89">
        <v>12022</v>
      </c>
      <c r="D33" s="114">
        <v>0</v>
      </c>
      <c r="E33" s="89">
        <f t="shared" si="0"/>
        <v>12022</v>
      </c>
      <c r="G33" s="32"/>
      <c r="H33" s="32"/>
    </row>
    <row r="34" spans="1:8" x14ac:dyDescent="0.2">
      <c r="A34" s="118" t="s">
        <v>166</v>
      </c>
      <c r="B34" s="119" t="s">
        <v>325</v>
      </c>
      <c r="C34" s="89">
        <v>547688</v>
      </c>
      <c r="D34" s="114">
        <v>0</v>
      </c>
      <c r="E34" s="89">
        <f t="shared" si="0"/>
        <v>547688</v>
      </c>
      <c r="G34" s="32"/>
      <c r="H34" s="32"/>
    </row>
    <row r="35" spans="1:8" x14ac:dyDescent="0.2">
      <c r="A35" s="118" t="s">
        <v>46</v>
      </c>
      <c r="B35" s="118" t="s">
        <v>47</v>
      </c>
      <c r="C35" s="95">
        <f>SUM(C36:C40)</f>
        <v>4879069</v>
      </c>
      <c r="D35" s="95">
        <f>SUM(D36:D40)</f>
        <v>0</v>
      </c>
      <c r="E35" s="95">
        <f>+E36+E37+E38+E39+E40</f>
        <v>4879069</v>
      </c>
      <c r="G35" s="32"/>
      <c r="H35" s="32"/>
    </row>
    <row r="36" spans="1:8" x14ac:dyDescent="0.2">
      <c r="A36" s="118" t="s">
        <v>329</v>
      </c>
      <c r="B36" s="118" t="s">
        <v>49</v>
      </c>
      <c r="C36" s="89">
        <v>8426043</v>
      </c>
      <c r="D36" s="114">
        <v>0</v>
      </c>
      <c r="E36" s="89">
        <f t="shared" ref="E36:E42" si="1">+C36</f>
        <v>8426043</v>
      </c>
      <c r="G36" s="32"/>
      <c r="H36" s="32"/>
    </row>
    <row r="37" spans="1:8" x14ac:dyDescent="0.2">
      <c r="A37" s="118" t="s">
        <v>330</v>
      </c>
      <c r="B37" s="118" t="s">
        <v>376</v>
      </c>
      <c r="C37" s="89">
        <v>151673</v>
      </c>
      <c r="D37" s="114">
        <v>0</v>
      </c>
      <c r="E37" s="89">
        <f t="shared" si="1"/>
        <v>151673</v>
      </c>
      <c r="G37" s="32"/>
      <c r="H37" s="32"/>
    </row>
    <row r="38" spans="1:8" x14ac:dyDescent="0.2">
      <c r="A38" s="118" t="s">
        <v>332</v>
      </c>
      <c r="B38" s="120" t="s">
        <v>331</v>
      </c>
      <c r="C38" s="89">
        <v>273029</v>
      </c>
      <c r="D38" s="114">
        <v>0</v>
      </c>
      <c r="E38" s="89">
        <f t="shared" si="1"/>
        <v>273029</v>
      </c>
      <c r="G38" s="32"/>
      <c r="H38" s="32"/>
    </row>
    <row r="39" spans="1:8" ht="25.5" x14ac:dyDescent="0.2">
      <c r="A39" s="118" t="s">
        <v>369</v>
      </c>
      <c r="B39" s="121" t="s">
        <v>372</v>
      </c>
      <c r="C39" s="114">
        <v>-229</v>
      </c>
      <c r="D39" s="114">
        <v>0</v>
      </c>
      <c r="E39" s="89">
        <f t="shared" si="1"/>
        <v>-229</v>
      </c>
      <c r="G39" s="32"/>
      <c r="H39" s="32"/>
    </row>
    <row r="40" spans="1:8" x14ac:dyDescent="0.2">
      <c r="A40" s="118" t="s">
        <v>371</v>
      </c>
      <c r="B40" s="120" t="s">
        <v>327</v>
      </c>
      <c r="C40" s="89">
        <v>-3971447</v>
      </c>
      <c r="D40" s="114">
        <v>0</v>
      </c>
      <c r="E40" s="89">
        <f t="shared" si="1"/>
        <v>-3971447</v>
      </c>
      <c r="G40" s="32"/>
      <c r="H40" s="32"/>
    </row>
    <row r="41" spans="1:8" x14ac:dyDescent="0.2">
      <c r="A41" s="118" t="s">
        <v>54</v>
      </c>
      <c r="B41" s="118" t="s">
        <v>55</v>
      </c>
      <c r="C41" s="114">
        <v>0</v>
      </c>
      <c r="D41" s="114">
        <v>0</v>
      </c>
      <c r="E41" s="89">
        <f t="shared" si="1"/>
        <v>0</v>
      </c>
      <c r="G41" s="32"/>
      <c r="H41" s="32"/>
    </row>
    <row r="42" spans="1:8" x14ac:dyDescent="0.2">
      <c r="A42" s="118" t="s">
        <v>56</v>
      </c>
      <c r="B42" s="118" t="s">
        <v>274</v>
      </c>
      <c r="C42" s="89">
        <v>11092436</v>
      </c>
      <c r="D42" s="114">
        <v>0</v>
      </c>
      <c r="E42" s="89">
        <f t="shared" si="1"/>
        <v>11092436</v>
      </c>
      <c r="G42" s="32"/>
      <c r="H42" s="32"/>
    </row>
    <row r="43" spans="1:8" x14ac:dyDescent="0.2">
      <c r="A43" s="40" t="s">
        <v>58</v>
      </c>
      <c r="B43" s="40" t="s">
        <v>275</v>
      </c>
      <c r="C43" s="89">
        <v>11092436</v>
      </c>
      <c r="D43" s="114">
        <v>0</v>
      </c>
      <c r="E43" s="89">
        <v>11092436</v>
      </c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H43"/>
  <sheetViews>
    <sheetView workbookViewId="0">
      <selection activeCell="B17" sqref="B17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s="40" customFormat="1" x14ac:dyDescent="0.2">
      <c r="A1" s="98" t="s">
        <v>303</v>
      </c>
      <c r="B1" s="99"/>
      <c r="C1" s="99"/>
    </row>
    <row r="2" spans="1:8" s="40" customFormat="1" x14ac:dyDescent="0.2">
      <c r="A2" s="99"/>
      <c r="B2" s="99"/>
      <c r="C2" s="99"/>
    </row>
    <row r="3" spans="1:8" s="40" customFormat="1" x14ac:dyDescent="0.2">
      <c r="A3" s="123" t="s">
        <v>0</v>
      </c>
      <c r="B3" s="123"/>
      <c r="C3" s="123"/>
    </row>
    <row r="4" spans="1:8" s="40" customFormat="1" x14ac:dyDescent="0.2">
      <c r="A4" s="124" t="s">
        <v>409</v>
      </c>
      <c r="B4" s="125"/>
      <c r="C4" s="125"/>
    </row>
    <row r="5" spans="1:8" s="40" customFormat="1" x14ac:dyDescent="0.2">
      <c r="E5" s="122" t="s">
        <v>2</v>
      </c>
    </row>
    <row r="6" spans="1:8" s="104" customFormat="1" x14ac:dyDescent="0.2">
      <c r="A6" s="101" t="s">
        <v>3</v>
      </c>
      <c r="B6" s="101" t="s">
        <v>4</v>
      </c>
      <c r="C6" s="106" t="s">
        <v>5</v>
      </c>
      <c r="D6" s="106" t="s">
        <v>379</v>
      </c>
      <c r="E6" s="101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89">
        <f>SUM(C9:C21)</f>
        <v>28502128</v>
      </c>
      <c r="D8" s="89">
        <f>SUM(D9:D21)</f>
        <v>-4249661</v>
      </c>
      <c r="E8" s="89">
        <f>+E9+E10+E11+E12+E13+E14+E15+E16+E17+E18+E19+E20+E21</f>
        <v>24252467</v>
      </c>
      <c r="G8" s="32"/>
      <c r="H8" s="32"/>
    </row>
    <row r="9" spans="1:8" x14ac:dyDescent="0.2">
      <c r="A9" s="118" t="s">
        <v>10</v>
      </c>
      <c r="B9" s="118" t="s">
        <v>310</v>
      </c>
      <c r="C9" s="115">
        <v>2064609</v>
      </c>
      <c r="D9" s="116">
        <v>0</v>
      </c>
      <c r="E9" s="115">
        <v>2064609</v>
      </c>
      <c r="G9" s="32"/>
      <c r="H9" s="32"/>
    </row>
    <row r="10" spans="1:8" x14ac:dyDescent="0.2">
      <c r="A10" s="118" t="s">
        <v>12</v>
      </c>
      <c r="B10" s="119" t="s">
        <v>311</v>
      </c>
      <c r="C10" s="115">
        <v>2922210</v>
      </c>
      <c r="D10" s="116">
        <v>0</v>
      </c>
      <c r="E10" s="115">
        <v>2922210</v>
      </c>
      <c r="G10" s="32"/>
      <c r="H10" s="32"/>
    </row>
    <row r="11" spans="1:8" ht="25.5" x14ac:dyDescent="0.2">
      <c r="A11" s="118" t="s">
        <v>14</v>
      </c>
      <c r="B11" s="119" t="s">
        <v>312</v>
      </c>
      <c r="C11" s="115">
        <v>548195</v>
      </c>
      <c r="D11" s="115">
        <v>-177371</v>
      </c>
      <c r="E11" s="115">
        <v>370824</v>
      </c>
      <c r="G11" s="32"/>
      <c r="H11" s="32"/>
    </row>
    <row r="12" spans="1:8" x14ac:dyDescent="0.2">
      <c r="A12" s="118" t="s">
        <v>16</v>
      </c>
      <c r="B12" s="118" t="s">
        <v>313</v>
      </c>
      <c r="C12" s="115">
        <v>18949630</v>
      </c>
      <c r="D12" s="115">
        <v>-2740442</v>
      </c>
      <c r="E12" s="115">
        <v>16209188</v>
      </c>
      <c r="G12" s="32"/>
      <c r="H12" s="32"/>
    </row>
    <row r="13" spans="1:8" x14ac:dyDescent="0.2">
      <c r="A13" s="118" t="s">
        <v>18</v>
      </c>
      <c r="B13" s="118" t="s">
        <v>314</v>
      </c>
      <c r="C13" s="115">
        <v>0</v>
      </c>
      <c r="D13" s="115">
        <v>0</v>
      </c>
      <c r="E13" s="115">
        <v>0</v>
      </c>
      <c r="G13" s="32"/>
      <c r="H13" s="32"/>
    </row>
    <row r="14" spans="1:8" x14ac:dyDescent="0.2">
      <c r="A14" s="118" t="s">
        <v>20</v>
      </c>
      <c r="B14" s="118" t="s">
        <v>315</v>
      </c>
      <c r="C14" s="116">
        <v>798</v>
      </c>
      <c r="D14" s="116">
        <v>0</v>
      </c>
      <c r="E14" s="116">
        <v>798</v>
      </c>
      <c r="G14" s="32"/>
      <c r="H14" s="32"/>
    </row>
    <row r="15" spans="1:8" x14ac:dyDescent="0.2">
      <c r="A15" s="118" t="s">
        <v>128</v>
      </c>
      <c r="B15" s="118" t="s">
        <v>316</v>
      </c>
      <c r="C15" s="115">
        <v>1535089</v>
      </c>
      <c r="D15" s="115">
        <v>-501964</v>
      </c>
      <c r="E15" s="115">
        <v>1033125</v>
      </c>
      <c r="G15" s="32"/>
      <c r="H15" s="32"/>
    </row>
    <row r="16" spans="1:8" x14ac:dyDescent="0.2">
      <c r="A16" s="118" t="s">
        <v>22</v>
      </c>
      <c r="B16" s="118" t="s">
        <v>123</v>
      </c>
      <c r="C16" s="115">
        <v>251935</v>
      </c>
      <c r="D16" s="115">
        <v>-178169</v>
      </c>
      <c r="E16" s="115">
        <v>73766</v>
      </c>
      <c r="G16" s="32"/>
      <c r="H16" s="32"/>
    </row>
    <row r="17" spans="1:8" x14ac:dyDescent="0.2">
      <c r="A17" s="118" t="s">
        <v>122</v>
      </c>
      <c r="B17" s="119" t="s">
        <v>317</v>
      </c>
      <c r="C17" s="115">
        <v>1409785</v>
      </c>
      <c r="D17" s="115">
        <v>-513583</v>
      </c>
      <c r="E17" s="115">
        <v>896202</v>
      </c>
      <c r="G17" s="32"/>
      <c r="H17" s="32"/>
    </row>
    <row r="18" spans="1:8" ht="25.5" x14ac:dyDescent="0.2">
      <c r="A18" s="118" t="s">
        <v>177</v>
      </c>
      <c r="B18" s="119" t="s">
        <v>250</v>
      </c>
      <c r="C18" s="115">
        <v>0</v>
      </c>
      <c r="D18" s="115">
        <v>0</v>
      </c>
      <c r="E18" s="115">
        <v>0</v>
      </c>
      <c r="G18" s="32"/>
      <c r="H18" s="32"/>
    </row>
    <row r="19" spans="1:8" x14ac:dyDescent="0.2">
      <c r="A19" s="118" t="s">
        <v>179</v>
      </c>
      <c r="B19" s="118" t="s">
        <v>131</v>
      </c>
      <c r="C19" s="115">
        <v>187640</v>
      </c>
      <c r="D19" s="116">
        <v>0</v>
      </c>
      <c r="E19" s="115">
        <v>187640</v>
      </c>
      <c r="G19" s="32"/>
      <c r="H19" s="32"/>
    </row>
    <row r="20" spans="1:8" x14ac:dyDescent="0.2">
      <c r="A20" s="118" t="s">
        <v>162</v>
      </c>
      <c r="B20" s="118" t="s">
        <v>318</v>
      </c>
      <c r="C20" s="115">
        <v>632237</v>
      </c>
      <c r="D20" s="115">
        <v>-138132</v>
      </c>
      <c r="E20" s="115">
        <v>494105</v>
      </c>
      <c r="G20" s="32"/>
      <c r="H20" s="32"/>
    </row>
    <row r="21" spans="1:8" x14ac:dyDescent="0.2">
      <c r="A21" s="118" t="s">
        <v>182</v>
      </c>
      <c r="B21" s="118" t="s">
        <v>133</v>
      </c>
      <c r="C21" s="115">
        <v>0</v>
      </c>
      <c r="D21" s="115">
        <v>0</v>
      </c>
      <c r="E21" s="115">
        <f>+C21+D21</f>
        <v>0</v>
      </c>
      <c r="G21" s="32"/>
      <c r="H21" s="32"/>
    </row>
    <row r="22" spans="1:8" x14ac:dyDescent="0.2">
      <c r="A22" s="118" t="s">
        <v>28</v>
      </c>
      <c r="B22" s="118" t="s">
        <v>29</v>
      </c>
      <c r="C22" s="89">
        <f>+C23+C35</f>
        <v>24252467</v>
      </c>
      <c r="D22" s="89">
        <f>+D23+D35</f>
        <v>0</v>
      </c>
      <c r="E22" s="89">
        <f>+E23+E35</f>
        <v>24252467</v>
      </c>
      <c r="G22" s="32"/>
      <c r="H22" s="32"/>
    </row>
    <row r="23" spans="1:8" x14ac:dyDescent="0.2">
      <c r="A23" s="118" t="s">
        <v>30</v>
      </c>
      <c r="B23" s="118" t="s">
        <v>282</v>
      </c>
      <c r="C23" s="89">
        <f>SUM(C24:C34)</f>
        <v>19297283</v>
      </c>
      <c r="D23" s="89">
        <f>SUM(D24:D34)</f>
        <v>0</v>
      </c>
      <c r="E23" s="89">
        <f>+E24+E25+E26+E27+E28+E29+E30+E31+E32+E33+E34</f>
        <v>19297283</v>
      </c>
      <c r="G23" s="32"/>
      <c r="H23" s="32"/>
    </row>
    <row r="24" spans="1:8" x14ac:dyDescent="0.2">
      <c r="A24" s="118" t="s">
        <v>32</v>
      </c>
      <c r="B24" s="118" t="s">
        <v>319</v>
      </c>
      <c r="C24" s="115">
        <v>2064478</v>
      </c>
      <c r="D24" s="116">
        <v>0</v>
      </c>
      <c r="E24" s="115">
        <f>+C24</f>
        <v>2064478</v>
      </c>
      <c r="G24" s="32"/>
      <c r="H24" s="32"/>
    </row>
    <row r="25" spans="1:8" x14ac:dyDescent="0.2">
      <c r="A25" s="118" t="s">
        <v>34</v>
      </c>
      <c r="B25" s="118" t="s">
        <v>320</v>
      </c>
      <c r="C25" s="115">
        <v>9659524</v>
      </c>
      <c r="D25" s="116">
        <v>0</v>
      </c>
      <c r="E25" s="115">
        <f t="shared" ref="E25:E34" si="0">+C25</f>
        <v>9659524</v>
      </c>
      <c r="G25" s="32"/>
      <c r="H25" s="32"/>
    </row>
    <row r="26" spans="1:8" x14ac:dyDescent="0.2">
      <c r="A26" s="118" t="s">
        <v>36</v>
      </c>
      <c r="B26" s="118" t="s">
        <v>321</v>
      </c>
      <c r="C26" s="115">
        <v>7055528</v>
      </c>
      <c r="D26" s="116">
        <v>0</v>
      </c>
      <c r="E26" s="115">
        <f t="shared" si="0"/>
        <v>7055528</v>
      </c>
      <c r="G26" s="32"/>
      <c r="H26" s="32"/>
    </row>
    <row r="27" spans="1:8" x14ac:dyDescent="0.2">
      <c r="A27" s="118" t="s">
        <v>134</v>
      </c>
      <c r="B27" s="118" t="s">
        <v>268</v>
      </c>
      <c r="C27" s="115">
        <v>0</v>
      </c>
      <c r="D27" s="116">
        <v>0</v>
      </c>
      <c r="E27" s="115">
        <f t="shared" si="0"/>
        <v>0</v>
      </c>
      <c r="G27" s="32"/>
      <c r="H27" s="32"/>
    </row>
    <row r="28" spans="1:8" ht="25.5" x14ac:dyDescent="0.2">
      <c r="A28" s="118" t="s">
        <v>38</v>
      </c>
      <c r="B28" s="119" t="s">
        <v>328</v>
      </c>
      <c r="C28" s="115">
        <v>2630</v>
      </c>
      <c r="D28" s="116">
        <v>0</v>
      </c>
      <c r="E28" s="115">
        <f t="shared" si="0"/>
        <v>2630</v>
      </c>
      <c r="G28" s="32"/>
      <c r="H28" s="32"/>
    </row>
    <row r="29" spans="1:8" x14ac:dyDescent="0.2">
      <c r="A29" s="118" t="s">
        <v>252</v>
      </c>
      <c r="B29" s="118" t="s">
        <v>272</v>
      </c>
      <c r="C29" s="115">
        <v>55908</v>
      </c>
      <c r="D29" s="116">
        <v>0</v>
      </c>
      <c r="E29" s="115">
        <f t="shared" si="0"/>
        <v>55908</v>
      </c>
      <c r="G29" s="32"/>
      <c r="H29" s="32"/>
    </row>
    <row r="30" spans="1:8" x14ac:dyDescent="0.2">
      <c r="A30" s="118" t="s">
        <v>253</v>
      </c>
      <c r="B30" s="119" t="s">
        <v>322</v>
      </c>
      <c r="C30" s="115">
        <v>3256</v>
      </c>
      <c r="D30" s="116">
        <v>0</v>
      </c>
      <c r="E30" s="115">
        <f t="shared" si="0"/>
        <v>3256</v>
      </c>
      <c r="G30" s="32"/>
      <c r="H30" s="32"/>
    </row>
    <row r="31" spans="1:8" x14ac:dyDescent="0.2">
      <c r="A31" s="118" t="s">
        <v>42</v>
      </c>
      <c r="B31" s="118" t="s">
        <v>323</v>
      </c>
      <c r="C31" s="115">
        <v>12333</v>
      </c>
      <c r="D31" s="116">
        <v>0</v>
      </c>
      <c r="E31" s="115">
        <f t="shared" si="0"/>
        <v>12333</v>
      </c>
      <c r="G31" s="32"/>
      <c r="H31" s="32"/>
    </row>
    <row r="32" spans="1:8" ht="25.5" x14ac:dyDescent="0.2">
      <c r="A32" s="118" t="s">
        <v>44</v>
      </c>
      <c r="B32" s="119" t="s">
        <v>368</v>
      </c>
      <c r="C32" s="115">
        <v>0</v>
      </c>
      <c r="D32" s="116">
        <v>0</v>
      </c>
      <c r="E32" s="115">
        <f t="shared" si="0"/>
        <v>0</v>
      </c>
      <c r="G32" s="32"/>
      <c r="H32" s="32"/>
    </row>
    <row r="33" spans="1:8" x14ac:dyDescent="0.2">
      <c r="A33" s="118" t="s">
        <v>138</v>
      </c>
      <c r="B33" s="118" t="s">
        <v>324</v>
      </c>
      <c r="C33" s="115">
        <v>12022</v>
      </c>
      <c r="D33" s="116">
        <v>0</v>
      </c>
      <c r="E33" s="115">
        <f t="shared" si="0"/>
        <v>12022</v>
      </c>
      <c r="G33" s="32"/>
      <c r="H33" s="32"/>
    </row>
    <row r="34" spans="1:8" x14ac:dyDescent="0.2">
      <c r="A34" s="118" t="s">
        <v>166</v>
      </c>
      <c r="B34" s="119" t="s">
        <v>325</v>
      </c>
      <c r="C34" s="115">
        <v>431604</v>
      </c>
      <c r="D34" s="116">
        <v>0</v>
      </c>
      <c r="E34" s="115">
        <f t="shared" si="0"/>
        <v>431604</v>
      </c>
      <c r="G34" s="32"/>
      <c r="H34" s="32"/>
    </row>
    <row r="35" spans="1:8" x14ac:dyDescent="0.2">
      <c r="A35" s="118" t="s">
        <v>46</v>
      </c>
      <c r="B35" s="118" t="s">
        <v>47</v>
      </c>
      <c r="C35" s="89">
        <f>SUM(C36:C40)</f>
        <v>4955184</v>
      </c>
      <c r="D35" s="89">
        <f>SUM(D36:D40)</f>
        <v>0</v>
      </c>
      <c r="E35" s="89">
        <f>+E36+E37+E38+E39+E40</f>
        <v>4955184</v>
      </c>
      <c r="G35" s="32"/>
      <c r="H35" s="32"/>
    </row>
    <row r="36" spans="1:8" x14ac:dyDescent="0.2">
      <c r="A36" s="118" t="s">
        <v>329</v>
      </c>
      <c r="B36" s="118" t="s">
        <v>49</v>
      </c>
      <c r="C36" s="115">
        <v>8426043</v>
      </c>
      <c r="D36" s="116">
        <v>0</v>
      </c>
      <c r="E36" s="115">
        <f t="shared" ref="E36:E41" si="1">+C36</f>
        <v>8426043</v>
      </c>
      <c r="G36" s="32"/>
      <c r="H36" s="32"/>
    </row>
    <row r="37" spans="1:8" x14ac:dyDescent="0.2">
      <c r="A37" s="118" t="s">
        <v>330</v>
      </c>
      <c r="B37" s="118" t="s">
        <v>376</v>
      </c>
      <c r="C37" s="115">
        <v>151673</v>
      </c>
      <c r="D37" s="116">
        <v>0</v>
      </c>
      <c r="E37" s="115">
        <f t="shared" si="1"/>
        <v>151673</v>
      </c>
      <c r="G37" s="32"/>
      <c r="H37" s="32"/>
    </row>
    <row r="38" spans="1:8" x14ac:dyDescent="0.2">
      <c r="A38" s="118" t="s">
        <v>332</v>
      </c>
      <c r="B38" s="120" t="s">
        <v>331</v>
      </c>
      <c r="C38" s="115">
        <v>273029</v>
      </c>
      <c r="D38" s="116">
        <v>0</v>
      </c>
      <c r="E38" s="115">
        <f t="shared" si="1"/>
        <v>273029</v>
      </c>
      <c r="G38" s="32"/>
      <c r="H38" s="32"/>
    </row>
    <row r="39" spans="1:8" ht="25.5" x14ac:dyDescent="0.2">
      <c r="A39" s="118" t="s">
        <v>369</v>
      </c>
      <c r="B39" s="121" t="s">
        <v>372</v>
      </c>
      <c r="C39" s="116">
        <v>-229</v>
      </c>
      <c r="D39" s="116">
        <v>0</v>
      </c>
      <c r="E39" s="115">
        <f t="shared" si="1"/>
        <v>-229</v>
      </c>
      <c r="G39" s="32"/>
      <c r="H39" s="32"/>
    </row>
    <row r="40" spans="1:8" x14ac:dyDescent="0.2">
      <c r="A40" s="118" t="s">
        <v>371</v>
      </c>
      <c r="B40" s="120" t="s">
        <v>327</v>
      </c>
      <c r="C40" s="115">
        <f>9954-3905286</f>
        <v>-3895332</v>
      </c>
      <c r="D40" s="116">
        <v>0</v>
      </c>
      <c r="E40" s="115">
        <f t="shared" si="1"/>
        <v>-3895332</v>
      </c>
      <c r="G40" s="32"/>
      <c r="H40" s="32"/>
    </row>
    <row r="41" spans="1:8" x14ac:dyDescent="0.2">
      <c r="A41" s="118" t="s">
        <v>54</v>
      </c>
      <c r="B41" s="118" t="s">
        <v>55</v>
      </c>
      <c r="C41" s="116">
        <v>0</v>
      </c>
      <c r="D41" s="116">
        <v>0</v>
      </c>
      <c r="E41" s="115">
        <f t="shared" si="1"/>
        <v>0</v>
      </c>
      <c r="G41" s="32"/>
      <c r="H41" s="32"/>
    </row>
    <row r="42" spans="1:8" x14ac:dyDescent="0.2">
      <c r="A42" s="118" t="s">
        <v>56</v>
      </c>
      <c r="B42" s="118" t="s">
        <v>274</v>
      </c>
      <c r="C42" s="115">
        <v>10152750</v>
      </c>
      <c r="D42" s="116">
        <v>0</v>
      </c>
      <c r="E42" s="115">
        <v>10152750</v>
      </c>
      <c r="G42" s="32"/>
      <c r="H42" s="32"/>
    </row>
    <row r="43" spans="1:8" x14ac:dyDescent="0.2">
      <c r="A43" s="40" t="s">
        <v>58</v>
      </c>
      <c r="B43" s="40" t="s">
        <v>275</v>
      </c>
      <c r="C43" s="115">
        <v>10152750</v>
      </c>
      <c r="D43" s="116">
        <v>0</v>
      </c>
      <c r="E43" s="115">
        <v>10152750</v>
      </c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43"/>
  <sheetViews>
    <sheetView workbookViewId="0">
      <selection activeCell="A4" sqref="A4:C4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s="40" customFormat="1" x14ac:dyDescent="0.2">
      <c r="A1" s="98" t="s">
        <v>303</v>
      </c>
      <c r="B1" s="99"/>
      <c r="C1" s="99"/>
    </row>
    <row r="2" spans="1:8" s="40" customFormat="1" x14ac:dyDescent="0.2">
      <c r="A2" s="99"/>
      <c r="B2" s="99"/>
      <c r="C2" s="99"/>
    </row>
    <row r="3" spans="1:8" s="40" customFormat="1" x14ac:dyDescent="0.2">
      <c r="A3" s="123" t="s">
        <v>0</v>
      </c>
      <c r="B3" s="123"/>
      <c r="C3" s="123"/>
    </row>
    <row r="4" spans="1:8" s="40" customFormat="1" x14ac:dyDescent="0.2">
      <c r="A4" s="124" t="s">
        <v>407</v>
      </c>
      <c r="B4" s="125"/>
      <c r="C4" s="125"/>
    </row>
    <row r="5" spans="1:8" s="40" customFormat="1" x14ac:dyDescent="0.2">
      <c r="E5" s="122" t="s">
        <v>2</v>
      </c>
    </row>
    <row r="6" spans="1:8" s="104" customFormat="1" x14ac:dyDescent="0.2">
      <c r="A6" s="101" t="s">
        <v>3</v>
      </c>
      <c r="B6" s="101" t="s">
        <v>4</v>
      </c>
      <c r="C6" s="106" t="s">
        <v>5</v>
      </c>
      <c r="D6" s="106" t="s">
        <v>379</v>
      </c>
      <c r="E6" s="101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89">
        <f>SUM(C9:C21)</f>
        <v>30487192</v>
      </c>
      <c r="D8" s="89">
        <f>SUM(D9:D21)</f>
        <v>-4208580</v>
      </c>
      <c r="E8" s="89">
        <f>+E9+E10+E11+E12+E13+E14+E15+E16+E17+E18+E19+E20+E21</f>
        <v>26278612</v>
      </c>
      <c r="G8" s="32"/>
      <c r="H8" s="32"/>
    </row>
    <row r="9" spans="1:8" x14ac:dyDescent="0.2">
      <c r="A9" s="118" t="s">
        <v>10</v>
      </c>
      <c r="B9" s="118" t="s">
        <v>310</v>
      </c>
      <c r="C9" s="115">
        <v>3400184</v>
      </c>
      <c r="D9" s="116">
        <v>0</v>
      </c>
      <c r="E9" s="115">
        <f>+C9+D9</f>
        <v>3400184</v>
      </c>
      <c r="G9" s="32"/>
      <c r="H9" s="32"/>
    </row>
    <row r="10" spans="1:8" x14ac:dyDescent="0.2">
      <c r="A10" s="118" t="s">
        <v>12</v>
      </c>
      <c r="B10" s="119" t="s">
        <v>311</v>
      </c>
      <c r="C10" s="115">
        <v>2472027</v>
      </c>
      <c r="D10" s="116">
        <v>0</v>
      </c>
      <c r="E10" s="115">
        <f t="shared" ref="E10:E21" si="0">+C10+D10</f>
        <v>2472027</v>
      </c>
      <c r="G10" s="32"/>
      <c r="H10" s="32"/>
    </row>
    <row r="11" spans="1:8" ht="25.5" x14ac:dyDescent="0.2">
      <c r="A11" s="118" t="s">
        <v>14</v>
      </c>
      <c r="B11" s="119" t="s">
        <v>312</v>
      </c>
      <c r="C11" s="115">
        <v>526915</v>
      </c>
      <c r="D11" s="115">
        <v>-176900</v>
      </c>
      <c r="E11" s="115">
        <f t="shared" si="0"/>
        <v>350015</v>
      </c>
      <c r="G11" s="32"/>
      <c r="H11" s="32"/>
    </row>
    <row r="12" spans="1:8" x14ac:dyDescent="0.2">
      <c r="A12" s="118" t="s">
        <v>16</v>
      </c>
      <c r="B12" s="118" t="s">
        <v>313</v>
      </c>
      <c r="C12" s="115">
        <v>20456585</v>
      </c>
      <c r="D12" s="115">
        <v>-2734482</v>
      </c>
      <c r="E12" s="115">
        <f t="shared" si="0"/>
        <v>17722103</v>
      </c>
      <c r="G12" s="32"/>
      <c r="H12" s="32"/>
    </row>
    <row r="13" spans="1:8" x14ac:dyDescent="0.2">
      <c r="A13" s="118" t="s">
        <v>18</v>
      </c>
      <c r="B13" s="118" t="s">
        <v>314</v>
      </c>
      <c r="C13" s="115">
        <v>0</v>
      </c>
      <c r="D13" s="115">
        <v>0</v>
      </c>
      <c r="E13" s="115">
        <f t="shared" si="0"/>
        <v>0</v>
      </c>
      <c r="G13" s="32"/>
      <c r="H13" s="32"/>
    </row>
    <row r="14" spans="1:8" x14ac:dyDescent="0.2">
      <c r="A14" s="118" t="s">
        <v>20</v>
      </c>
      <c r="B14" s="118" t="s">
        <v>315</v>
      </c>
      <c r="C14" s="116">
        <v>886</v>
      </c>
      <c r="D14" s="116">
        <v>0</v>
      </c>
      <c r="E14" s="115">
        <f t="shared" si="0"/>
        <v>886</v>
      </c>
      <c r="G14" s="32"/>
      <c r="H14" s="32"/>
    </row>
    <row r="15" spans="1:8" x14ac:dyDescent="0.2">
      <c r="A15" s="118" t="s">
        <v>128</v>
      </c>
      <c r="B15" s="118" t="s">
        <v>316</v>
      </c>
      <c r="C15" s="115">
        <v>1041179</v>
      </c>
      <c r="D15" s="115">
        <v>-497764</v>
      </c>
      <c r="E15" s="115">
        <f t="shared" si="0"/>
        <v>543415</v>
      </c>
      <c r="G15" s="32"/>
      <c r="H15" s="32"/>
    </row>
    <row r="16" spans="1:8" x14ac:dyDescent="0.2">
      <c r="A16" s="118" t="s">
        <v>22</v>
      </c>
      <c r="B16" s="118" t="s">
        <v>123</v>
      </c>
      <c r="C16" s="115">
        <v>249387</v>
      </c>
      <c r="D16" s="115">
        <v>-170085</v>
      </c>
      <c r="E16" s="115">
        <f t="shared" si="0"/>
        <v>79302</v>
      </c>
      <c r="G16" s="32"/>
      <c r="H16" s="32"/>
    </row>
    <row r="17" spans="1:8" x14ac:dyDescent="0.2">
      <c r="A17" s="118" t="s">
        <v>122</v>
      </c>
      <c r="B17" s="119" t="s">
        <v>317</v>
      </c>
      <c r="C17" s="115">
        <v>1395727</v>
      </c>
      <c r="D17" s="115">
        <v>-497185</v>
      </c>
      <c r="E17" s="115">
        <f t="shared" si="0"/>
        <v>898542</v>
      </c>
      <c r="G17" s="32"/>
      <c r="H17" s="32"/>
    </row>
    <row r="18" spans="1:8" ht="25.5" x14ac:dyDescent="0.2">
      <c r="A18" s="118" t="s">
        <v>177</v>
      </c>
      <c r="B18" s="119" t="s">
        <v>250</v>
      </c>
      <c r="C18" s="115">
        <v>0</v>
      </c>
      <c r="D18" s="115">
        <v>0</v>
      </c>
      <c r="E18" s="115">
        <f t="shared" si="0"/>
        <v>0</v>
      </c>
      <c r="G18" s="32"/>
      <c r="H18" s="32"/>
    </row>
    <row r="19" spans="1:8" x14ac:dyDescent="0.2">
      <c r="A19" s="118" t="s">
        <v>179</v>
      </c>
      <c r="B19" s="118" t="s">
        <v>131</v>
      </c>
      <c r="C19" s="115">
        <v>175618</v>
      </c>
      <c r="D19" s="116">
        <v>0</v>
      </c>
      <c r="E19" s="115">
        <f t="shared" si="0"/>
        <v>175618</v>
      </c>
      <c r="G19" s="32"/>
      <c r="H19" s="32"/>
    </row>
    <row r="20" spans="1:8" x14ac:dyDescent="0.2">
      <c r="A20" s="118" t="s">
        <v>162</v>
      </c>
      <c r="B20" s="118" t="s">
        <v>318</v>
      </c>
      <c r="C20" s="115">
        <v>768684</v>
      </c>
      <c r="D20" s="115">
        <v>-132164</v>
      </c>
      <c r="E20" s="115">
        <f t="shared" si="0"/>
        <v>636520</v>
      </c>
      <c r="G20" s="32"/>
      <c r="H20" s="32"/>
    </row>
    <row r="21" spans="1:8" x14ac:dyDescent="0.2">
      <c r="A21" s="118" t="s">
        <v>182</v>
      </c>
      <c r="B21" s="118" t="s">
        <v>133</v>
      </c>
      <c r="C21" s="115">
        <v>0</v>
      </c>
      <c r="D21" s="115">
        <v>0</v>
      </c>
      <c r="E21" s="115">
        <f t="shared" si="0"/>
        <v>0</v>
      </c>
      <c r="G21" s="32"/>
      <c r="H21" s="32"/>
    </row>
    <row r="22" spans="1:8" x14ac:dyDescent="0.2">
      <c r="A22" s="118" t="s">
        <v>28</v>
      </c>
      <c r="B22" s="118" t="s">
        <v>29</v>
      </c>
      <c r="C22" s="89">
        <f>+C23+C35</f>
        <v>26278612</v>
      </c>
      <c r="D22" s="89">
        <f>+D23+D35</f>
        <v>0</v>
      </c>
      <c r="E22" s="89">
        <f>+E23+E35</f>
        <v>26278612</v>
      </c>
      <c r="G22" s="32"/>
      <c r="H22" s="32"/>
    </row>
    <row r="23" spans="1:8" x14ac:dyDescent="0.2">
      <c r="A23" s="118" t="s">
        <v>30</v>
      </c>
      <c r="B23" s="118" t="s">
        <v>282</v>
      </c>
      <c r="C23" s="89">
        <f>SUM(C24:C34)</f>
        <v>21212726</v>
      </c>
      <c r="D23" s="89">
        <f>SUM(D24:D34)</f>
        <v>0</v>
      </c>
      <c r="E23" s="89">
        <f>+E24+E25+E26+E27+E28+E29+E30+E31+E32+E33+E34</f>
        <v>21212726</v>
      </c>
      <c r="G23" s="32"/>
      <c r="H23" s="32"/>
    </row>
    <row r="24" spans="1:8" x14ac:dyDescent="0.2">
      <c r="A24" s="118" t="s">
        <v>32</v>
      </c>
      <c r="B24" s="118" t="s">
        <v>319</v>
      </c>
      <c r="C24" s="115">
        <v>2171034</v>
      </c>
      <c r="D24" s="116">
        <v>0</v>
      </c>
      <c r="E24" s="115">
        <f>+C24</f>
        <v>2171034</v>
      </c>
      <c r="G24" s="32"/>
      <c r="H24" s="32"/>
    </row>
    <row r="25" spans="1:8" x14ac:dyDescent="0.2">
      <c r="A25" s="118" t="s">
        <v>34</v>
      </c>
      <c r="B25" s="118" t="s">
        <v>320</v>
      </c>
      <c r="C25" s="115">
        <v>9976516</v>
      </c>
      <c r="D25" s="116">
        <v>0</v>
      </c>
      <c r="E25" s="115">
        <f t="shared" ref="E25:E34" si="1">+C25</f>
        <v>9976516</v>
      </c>
      <c r="G25" s="32"/>
      <c r="H25" s="32"/>
    </row>
    <row r="26" spans="1:8" x14ac:dyDescent="0.2">
      <c r="A26" s="118" t="s">
        <v>36</v>
      </c>
      <c r="B26" s="118" t="s">
        <v>321</v>
      </c>
      <c r="C26" s="115">
        <v>7394986</v>
      </c>
      <c r="D26" s="116">
        <v>0</v>
      </c>
      <c r="E26" s="115">
        <f t="shared" si="1"/>
        <v>7394986</v>
      </c>
      <c r="G26" s="32"/>
      <c r="H26" s="32"/>
    </row>
    <row r="27" spans="1:8" x14ac:dyDescent="0.2">
      <c r="A27" s="118" t="s">
        <v>134</v>
      </c>
      <c r="B27" s="118" t="s">
        <v>268</v>
      </c>
      <c r="C27" s="115">
        <v>0</v>
      </c>
      <c r="D27" s="116">
        <v>0</v>
      </c>
      <c r="E27" s="115">
        <f t="shared" si="1"/>
        <v>0</v>
      </c>
      <c r="G27" s="32"/>
      <c r="H27" s="32"/>
    </row>
    <row r="28" spans="1:8" ht="25.5" x14ac:dyDescent="0.2">
      <c r="A28" s="118" t="s">
        <v>38</v>
      </c>
      <c r="B28" s="119" t="s">
        <v>328</v>
      </c>
      <c r="C28" s="115">
        <v>5307</v>
      </c>
      <c r="D28" s="116">
        <v>0</v>
      </c>
      <c r="E28" s="115">
        <f t="shared" si="1"/>
        <v>5307</v>
      </c>
      <c r="G28" s="32"/>
      <c r="H28" s="32"/>
    </row>
    <row r="29" spans="1:8" x14ac:dyDescent="0.2">
      <c r="A29" s="118" t="s">
        <v>252</v>
      </c>
      <c r="B29" s="118" t="s">
        <v>272</v>
      </c>
      <c r="C29" s="115">
        <v>55004</v>
      </c>
      <c r="D29" s="116">
        <v>0</v>
      </c>
      <c r="E29" s="115">
        <f t="shared" si="1"/>
        <v>55004</v>
      </c>
      <c r="G29" s="32"/>
      <c r="H29" s="32"/>
    </row>
    <row r="30" spans="1:8" x14ac:dyDescent="0.2">
      <c r="A30" s="118" t="s">
        <v>253</v>
      </c>
      <c r="B30" s="119" t="s">
        <v>322</v>
      </c>
      <c r="C30" s="115">
        <v>3703</v>
      </c>
      <c r="D30" s="116">
        <v>0</v>
      </c>
      <c r="E30" s="115">
        <f t="shared" si="1"/>
        <v>3703</v>
      </c>
      <c r="G30" s="32"/>
      <c r="H30" s="32"/>
    </row>
    <row r="31" spans="1:8" x14ac:dyDescent="0.2">
      <c r="A31" s="118" t="s">
        <v>42</v>
      </c>
      <c r="B31" s="118" t="s">
        <v>323</v>
      </c>
      <c r="C31" s="115">
        <v>12740</v>
      </c>
      <c r="D31" s="116">
        <v>0</v>
      </c>
      <c r="E31" s="115">
        <f t="shared" si="1"/>
        <v>12740</v>
      </c>
      <c r="G31" s="32"/>
      <c r="H31" s="32"/>
    </row>
    <row r="32" spans="1:8" ht="25.5" x14ac:dyDescent="0.2">
      <c r="A32" s="118" t="s">
        <v>44</v>
      </c>
      <c r="B32" s="119" t="s">
        <v>368</v>
      </c>
      <c r="C32" s="115">
        <v>0</v>
      </c>
      <c r="D32" s="116">
        <v>0</v>
      </c>
      <c r="E32" s="115">
        <f t="shared" si="1"/>
        <v>0</v>
      </c>
      <c r="G32" s="32"/>
      <c r="H32" s="32"/>
    </row>
    <row r="33" spans="1:8" x14ac:dyDescent="0.2">
      <c r="A33" s="118" t="s">
        <v>138</v>
      </c>
      <c r="B33" s="118" t="s">
        <v>324</v>
      </c>
      <c r="C33" s="116">
        <v>0</v>
      </c>
      <c r="D33" s="116">
        <v>0</v>
      </c>
      <c r="E33" s="115">
        <f t="shared" si="1"/>
        <v>0</v>
      </c>
      <c r="G33" s="32"/>
      <c r="H33" s="32"/>
    </row>
    <row r="34" spans="1:8" x14ac:dyDescent="0.2">
      <c r="A34" s="118" t="s">
        <v>166</v>
      </c>
      <c r="B34" s="119" t="s">
        <v>325</v>
      </c>
      <c r="C34" s="115">
        <v>1593436</v>
      </c>
      <c r="D34" s="116">
        <v>0</v>
      </c>
      <c r="E34" s="115">
        <f t="shared" si="1"/>
        <v>1593436</v>
      </c>
      <c r="G34" s="32"/>
      <c r="H34" s="32"/>
    </row>
    <row r="35" spans="1:8" x14ac:dyDescent="0.2">
      <c r="A35" s="118" t="s">
        <v>46</v>
      </c>
      <c r="B35" s="118" t="s">
        <v>47</v>
      </c>
      <c r="C35" s="89">
        <f>SUM(C36:C40)</f>
        <v>5065886</v>
      </c>
      <c r="D35" s="89">
        <f>SUM(D36:D40)</f>
        <v>0</v>
      </c>
      <c r="E35" s="89">
        <f>+E36+E37+E38+E39+E40</f>
        <v>5065886</v>
      </c>
      <c r="G35" s="32"/>
      <c r="H35" s="32"/>
    </row>
    <row r="36" spans="1:8" x14ac:dyDescent="0.2">
      <c r="A36" s="118" t="s">
        <v>329</v>
      </c>
      <c r="B36" s="118" t="s">
        <v>49</v>
      </c>
      <c r="C36" s="115">
        <v>8426043</v>
      </c>
      <c r="D36" s="116">
        <v>0</v>
      </c>
      <c r="E36" s="115">
        <f>+C36</f>
        <v>8426043</v>
      </c>
      <c r="G36" s="32"/>
      <c r="H36" s="32"/>
    </row>
    <row r="37" spans="1:8" x14ac:dyDescent="0.2">
      <c r="A37" s="118" t="s">
        <v>330</v>
      </c>
      <c r="B37" s="118" t="s">
        <v>376</v>
      </c>
      <c r="C37" s="115">
        <v>151673</v>
      </c>
      <c r="D37" s="116">
        <v>0</v>
      </c>
      <c r="E37" s="115">
        <f t="shared" ref="E37:E43" si="2">+C37</f>
        <v>151673</v>
      </c>
      <c r="G37" s="32"/>
      <c r="H37" s="32"/>
    </row>
    <row r="38" spans="1:8" x14ac:dyDescent="0.2">
      <c r="A38" s="118" t="s">
        <v>332</v>
      </c>
      <c r="B38" s="120" t="s">
        <v>331</v>
      </c>
      <c r="C38" s="115">
        <v>273088</v>
      </c>
      <c r="D38" s="116">
        <v>0</v>
      </c>
      <c r="E38" s="115">
        <f t="shared" si="2"/>
        <v>273088</v>
      </c>
      <c r="G38" s="32"/>
      <c r="H38" s="32"/>
    </row>
    <row r="39" spans="1:8" ht="25.5" x14ac:dyDescent="0.2">
      <c r="A39" s="118" t="s">
        <v>369</v>
      </c>
      <c r="B39" s="121" t="s">
        <v>372</v>
      </c>
      <c r="C39" s="116">
        <v>-202</v>
      </c>
      <c r="D39" s="116">
        <v>0</v>
      </c>
      <c r="E39" s="115">
        <f t="shared" si="2"/>
        <v>-202</v>
      </c>
      <c r="G39" s="32"/>
      <c r="H39" s="32"/>
    </row>
    <row r="40" spans="1:8" x14ac:dyDescent="0.2">
      <c r="A40" s="118" t="s">
        <v>371</v>
      </c>
      <c r="B40" s="120" t="s">
        <v>327</v>
      </c>
      <c r="C40" s="115">
        <f>9954-3794670</f>
        <v>-3784716</v>
      </c>
      <c r="D40" s="116">
        <v>0</v>
      </c>
      <c r="E40" s="115">
        <f t="shared" si="2"/>
        <v>-3784716</v>
      </c>
      <c r="G40" s="32"/>
      <c r="H40" s="32"/>
    </row>
    <row r="41" spans="1:8" x14ac:dyDescent="0.2">
      <c r="A41" s="118" t="s">
        <v>54</v>
      </c>
      <c r="B41" s="118" t="s">
        <v>55</v>
      </c>
      <c r="C41" s="116">
        <v>0</v>
      </c>
      <c r="D41" s="116">
        <v>0</v>
      </c>
      <c r="E41" s="115">
        <f t="shared" si="2"/>
        <v>0</v>
      </c>
      <c r="G41" s="32"/>
      <c r="H41" s="32"/>
    </row>
    <row r="42" spans="1:8" x14ac:dyDescent="0.2">
      <c r="A42" s="118" t="s">
        <v>56</v>
      </c>
      <c r="B42" s="118" t="s">
        <v>274</v>
      </c>
      <c r="C42" s="115">
        <v>12768070</v>
      </c>
      <c r="D42" s="116">
        <v>0</v>
      </c>
      <c r="E42" s="115">
        <f t="shared" si="2"/>
        <v>12768070</v>
      </c>
      <c r="G42" s="32"/>
      <c r="H42" s="32"/>
    </row>
    <row r="43" spans="1:8" x14ac:dyDescent="0.2">
      <c r="A43" s="40" t="s">
        <v>58</v>
      </c>
      <c r="B43" s="40" t="s">
        <v>275</v>
      </c>
      <c r="C43" s="115">
        <v>12768070</v>
      </c>
      <c r="D43" s="116">
        <v>0</v>
      </c>
      <c r="E43" s="115">
        <f t="shared" si="2"/>
        <v>12768070</v>
      </c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H43"/>
  <sheetViews>
    <sheetView workbookViewId="0">
      <selection activeCell="E8" sqref="E8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s="40" customFormat="1" x14ac:dyDescent="0.2">
      <c r="A1" s="98" t="s">
        <v>303</v>
      </c>
      <c r="B1" s="99"/>
      <c r="C1" s="99"/>
    </row>
    <row r="2" spans="1:8" s="40" customFormat="1" x14ac:dyDescent="0.2">
      <c r="A2" s="99"/>
      <c r="B2" s="99"/>
      <c r="C2" s="99"/>
    </row>
    <row r="3" spans="1:8" s="40" customFormat="1" x14ac:dyDescent="0.2">
      <c r="A3" s="123" t="s">
        <v>0</v>
      </c>
      <c r="B3" s="123"/>
      <c r="C3" s="123"/>
    </row>
    <row r="4" spans="1:8" s="40" customFormat="1" x14ac:dyDescent="0.2">
      <c r="A4" s="124" t="s">
        <v>405</v>
      </c>
      <c r="B4" s="125"/>
      <c r="C4" s="125"/>
    </row>
    <row r="5" spans="1:8" s="40" customFormat="1" x14ac:dyDescent="0.2">
      <c r="E5" s="122" t="s">
        <v>2</v>
      </c>
    </row>
    <row r="6" spans="1:8" s="104" customFormat="1" x14ac:dyDescent="0.2">
      <c r="A6" s="101" t="s">
        <v>3</v>
      </c>
      <c r="B6" s="101" t="s">
        <v>4</v>
      </c>
      <c r="C6" s="106" t="s">
        <v>5</v>
      </c>
      <c r="D6" s="106" t="s">
        <v>379</v>
      </c>
      <c r="E6" s="101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89">
        <f>SUM(C9:C21)</f>
        <v>29034481</v>
      </c>
      <c r="D8" s="89">
        <f>SUM(D9:D21)</f>
        <v>-4187833</v>
      </c>
      <c r="E8" s="89">
        <f>+C8+D8</f>
        <v>24846648</v>
      </c>
      <c r="G8" s="32"/>
      <c r="H8" s="32"/>
    </row>
    <row r="9" spans="1:8" x14ac:dyDescent="0.2">
      <c r="A9" s="118" t="s">
        <v>10</v>
      </c>
      <c r="B9" s="118" t="s">
        <v>310</v>
      </c>
      <c r="C9" s="89">
        <v>1846264</v>
      </c>
      <c r="D9" s="114">
        <v>0</v>
      </c>
      <c r="E9" s="89">
        <v>1846264</v>
      </c>
      <c r="G9" s="32"/>
      <c r="H9" s="32"/>
    </row>
    <row r="10" spans="1:8" x14ac:dyDescent="0.2">
      <c r="A10" s="118" t="s">
        <v>12</v>
      </c>
      <c r="B10" s="119" t="s">
        <v>311</v>
      </c>
      <c r="C10" s="89">
        <v>1793447</v>
      </c>
      <c r="D10" s="114">
        <v>0</v>
      </c>
      <c r="E10" s="89">
        <v>1793447</v>
      </c>
      <c r="G10" s="32"/>
      <c r="H10" s="32"/>
    </row>
    <row r="11" spans="1:8" ht="25.5" x14ac:dyDescent="0.2">
      <c r="A11" s="118" t="s">
        <v>14</v>
      </c>
      <c r="B11" s="119" t="s">
        <v>312</v>
      </c>
      <c r="C11" s="89">
        <v>513764</v>
      </c>
      <c r="D11" s="89">
        <v>-170295</v>
      </c>
      <c r="E11" s="89">
        <v>343469</v>
      </c>
      <c r="G11" s="32"/>
      <c r="H11" s="32"/>
    </row>
    <row r="12" spans="1:8" x14ac:dyDescent="0.2">
      <c r="A12" s="118" t="s">
        <v>16</v>
      </c>
      <c r="B12" s="118" t="s">
        <v>313</v>
      </c>
      <c r="C12" s="89">
        <v>21533879</v>
      </c>
      <c r="D12" s="89">
        <v>-2713713</v>
      </c>
      <c r="E12" s="89">
        <v>18820166</v>
      </c>
      <c r="G12" s="32"/>
      <c r="H12" s="32"/>
    </row>
    <row r="13" spans="1:8" x14ac:dyDescent="0.2">
      <c r="A13" s="118" t="s">
        <v>18</v>
      </c>
      <c r="B13" s="118" t="s">
        <v>314</v>
      </c>
      <c r="C13" s="89">
        <v>0</v>
      </c>
      <c r="D13" s="89">
        <v>0</v>
      </c>
      <c r="E13" s="89">
        <v>0</v>
      </c>
      <c r="G13" s="32"/>
      <c r="H13" s="32"/>
    </row>
    <row r="14" spans="1:8" x14ac:dyDescent="0.2">
      <c r="A14" s="118" t="s">
        <v>20</v>
      </c>
      <c r="B14" s="118" t="s">
        <v>315</v>
      </c>
      <c r="C14" s="89">
        <v>1838</v>
      </c>
      <c r="D14" s="114">
        <v>0</v>
      </c>
      <c r="E14" s="89">
        <v>1838</v>
      </c>
      <c r="G14" s="32"/>
      <c r="H14" s="32"/>
    </row>
    <row r="15" spans="1:8" x14ac:dyDescent="0.2">
      <c r="A15" s="118" t="s">
        <v>128</v>
      </c>
      <c r="B15" s="118" t="s">
        <v>316</v>
      </c>
      <c r="C15" s="89">
        <v>906042</v>
      </c>
      <c r="D15" s="89">
        <v>-510661</v>
      </c>
      <c r="E15" s="89">
        <v>395381</v>
      </c>
      <c r="G15" s="32"/>
      <c r="H15" s="32"/>
    </row>
    <row r="16" spans="1:8" x14ac:dyDescent="0.2">
      <c r="A16" s="118" t="s">
        <v>22</v>
      </c>
      <c r="B16" s="118" t="s">
        <v>123</v>
      </c>
      <c r="C16" s="89">
        <v>235894</v>
      </c>
      <c r="D16" s="89">
        <v>-162015</v>
      </c>
      <c r="E16" s="89">
        <v>73879</v>
      </c>
      <c r="G16" s="32"/>
      <c r="H16" s="32"/>
    </row>
    <row r="17" spans="1:8" x14ac:dyDescent="0.2">
      <c r="A17" s="118" t="s">
        <v>122</v>
      </c>
      <c r="B17" s="119" t="s">
        <v>317</v>
      </c>
      <c r="C17" s="89">
        <v>1347049</v>
      </c>
      <c r="D17" s="89">
        <v>-505998</v>
      </c>
      <c r="E17" s="89">
        <v>841051</v>
      </c>
      <c r="G17" s="32"/>
      <c r="H17" s="32"/>
    </row>
    <row r="18" spans="1:8" ht="25.5" x14ac:dyDescent="0.2">
      <c r="A18" s="118" t="s">
        <v>177</v>
      </c>
      <c r="B18" s="119" t="s">
        <v>250</v>
      </c>
      <c r="C18" s="89">
        <v>0</v>
      </c>
      <c r="D18" s="89">
        <v>0</v>
      </c>
      <c r="E18" s="89">
        <v>0</v>
      </c>
      <c r="G18" s="32"/>
      <c r="H18" s="32"/>
    </row>
    <row r="19" spans="1:8" x14ac:dyDescent="0.2">
      <c r="A19" s="118" t="s">
        <v>179</v>
      </c>
      <c r="B19" s="118" t="s">
        <v>131</v>
      </c>
      <c r="C19" s="89">
        <v>187640</v>
      </c>
      <c r="D19" s="114">
        <v>0</v>
      </c>
      <c r="E19" s="89">
        <v>187640</v>
      </c>
      <c r="G19" s="32"/>
      <c r="H19" s="32"/>
    </row>
    <row r="20" spans="1:8" x14ac:dyDescent="0.2">
      <c r="A20" s="118" t="s">
        <v>162</v>
      </c>
      <c r="B20" s="118" t="s">
        <v>318</v>
      </c>
      <c r="C20" s="89">
        <v>668664</v>
      </c>
      <c r="D20" s="89">
        <v>-125151</v>
      </c>
      <c r="E20" s="89">
        <v>543513</v>
      </c>
      <c r="G20" s="32"/>
      <c r="H20" s="32"/>
    </row>
    <row r="21" spans="1:8" x14ac:dyDescent="0.2">
      <c r="A21" s="118" t="s">
        <v>182</v>
      </c>
      <c r="B21" s="118" t="s">
        <v>133</v>
      </c>
      <c r="C21" s="89">
        <v>0</v>
      </c>
      <c r="D21" s="89">
        <v>0</v>
      </c>
      <c r="E21" s="89">
        <v>0</v>
      </c>
      <c r="G21" s="32"/>
      <c r="H21" s="32"/>
    </row>
    <row r="22" spans="1:8" x14ac:dyDescent="0.2">
      <c r="A22" s="118" t="s">
        <v>28</v>
      </c>
      <c r="B22" s="118" t="s">
        <v>29</v>
      </c>
      <c r="C22" s="89">
        <f>+C23+C35</f>
        <v>24846648</v>
      </c>
      <c r="D22" s="89">
        <f>+D23+D35</f>
        <v>0</v>
      </c>
      <c r="E22" s="89">
        <f>+C22+D22</f>
        <v>24846648</v>
      </c>
      <c r="G22" s="32"/>
      <c r="H22" s="32"/>
    </row>
    <row r="23" spans="1:8" x14ac:dyDescent="0.2">
      <c r="A23" s="118" t="s">
        <v>30</v>
      </c>
      <c r="B23" s="118" t="s">
        <v>282</v>
      </c>
      <c r="C23" s="89">
        <f>SUM(C24:C34)</f>
        <v>19896943</v>
      </c>
      <c r="D23" s="89">
        <f>SUM(D24:D34)</f>
        <v>0</v>
      </c>
      <c r="E23" s="89">
        <f>+C23+D23</f>
        <v>19896943</v>
      </c>
      <c r="G23" s="32"/>
      <c r="H23" s="32"/>
    </row>
    <row r="24" spans="1:8" x14ac:dyDescent="0.2">
      <c r="A24" s="118" t="s">
        <v>32</v>
      </c>
      <c r="B24" s="118" t="s">
        <v>319</v>
      </c>
      <c r="C24" s="89">
        <v>2267527</v>
      </c>
      <c r="D24" s="114">
        <v>0</v>
      </c>
      <c r="E24" s="89">
        <v>2267527</v>
      </c>
      <c r="G24" s="32"/>
      <c r="H24" s="32"/>
    </row>
    <row r="25" spans="1:8" x14ac:dyDescent="0.2">
      <c r="A25" s="118" t="s">
        <v>34</v>
      </c>
      <c r="B25" s="118" t="s">
        <v>320</v>
      </c>
      <c r="C25" s="89">
        <v>8557065</v>
      </c>
      <c r="D25" s="114">
        <v>0</v>
      </c>
      <c r="E25" s="89">
        <v>8557065</v>
      </c>
      <c r="G25" s="32"/>
      <c r="H25" s="32"/>
    </row>
    <row r="26" spans="1:8" x14ac:dyDescent="0.2">
      <c r="A26" s="118" t="s">
        <v>36</v>
      </c>
      <c r="B26" s="118" t="s">
        <v>321</v>
      </c>
      <c r="C26" s="89">
        <v>8427996</v>
      </c>
      <c r="D26" s="114">
        <v>0</v>
      </c>
      <c r="E26" s="89">
        <v>8427996</v>
      </c>
      <c r="G26" s="32"/>
      <c r="H26" s="32"/>
    </row>
    <row r="27" spans="1:8" x14ac:dyDescent="0.2">
      <c r="A27" s="118" t="s">
        <v>134</v>
      </c>
      <c r="B27" s="118" t="s">
        <v>268</v>
      </c>
      <c r="C27" s="89">
        <v>0</v>
      </c>
      <c r="D27" s="114">
        <v>0</v>
      </c>
      <c r="E27" s="89">
        <v>0</v>
      </c>
      <c r="G27" s="32"/>
      <c r="H27" s="32"/>
    </row>
    <row r="28" spans="1:8" ht="25.5" x14ac:dyDescent="0.2">
      <c r="A28" s="118" t="s">
        <v>38</v>
      </c>
      <c r="B28" s="119" t="s">
        <v>328</v>
      </c>
      <c r="C28" s="89">
        <v>2736</v>
      </c>
      <c r="D28" s="89">
        <v>0</v>
      </c>
      <c r="E28" s="89">
        <v>2736</v>
      </c>
      <c r="G28" s="32"/>
      <c r="H28" s="32"/>
    </row>
    <row r="29" spans="1:8" x14ac:dyDescent="0.2">
      <c r="A29" s="118" t="s">
        <v>252</v>
      </c>
      <c r="B29" s="118" t="s">
        <v>272</v>
      </c>
      <c r="C29" s="89">
        <v>114094</v>
      </c>
      <c r="D29" s="114">
        <v>0</v>
      </c>
      <c r="E29" s="89">
        <v>114094</v>
      </c>
      <c r="G29" s="32"/>
      <c r="H29" s="32"/>
    </row>
    <row r="30" spans="1:8" x14ac:dyDescent="0.2">
      <c r="A30" s="118" t="s">
        <v>253</v>
      </c>
      <c r="B30" s="119" t="s">
        <v>322</v>
      </c>
      <c r="C30" s="89">
        <v>1588</v>
      </c>
      <c r="D30" s="114">
        <v>0</v>
      </c>
      <c r="E30" s="89">
        <v>1588</v>
      </c>
      <c r="G30" s="32"/>
      <c r="H30" s="32"/>
    </row>
    <row r="31" spans="1:8" x14ac:dyDescent="0.2">
      <c r="A31" s="118" t="s">
        <v>42</v>
      </c>
      <c r="B31" s="118" t="s">
        <v>323</v>
      </c>
      <c r="C31" s="89">
        <v>4870</v>
      </c>
      <c r="D31" s="114">
        <v>0</v>
      </c>
      <c r="E31" s="89">
        <v>4870</v>
      </c>
      <c r="G31" s="32"/>
      <c r="H31" s="32"/>
    </row>
    <row r="32" spans="1:8" ht="25.5" x14ac:dyDescent="0.2">
      <c r="A32" s="118" t="s">
        <v>44</v>
      </c>
      <c r="B32" s="119" t="s">
        <v>368</v>
      </c>
      <c r="C32" s="89">
        <v>0</v>
      </c>
      <c r="D32" s="114">
        <v>0</v>
      </c>
      <c r="E32" s="89">
        <v>0</v>
      </c>
      <c r="G32" s="32"/>
      <c r="H32" s="32"/>
    </row>
    <row r="33" spans="1:8" x14ac:dyDescent="0.2">
      <c r="A33" s="118" t="s">
        <v>138</v>
      </c>
      <c r="B33" s="118" t="s">
        <v>324</v>
      </c>
      <c r="C33" s="89">
        <v>15885</v>
      </c>
      <c r="D33" s="114">
        <v>0</v>
      </c>
      <c r="E33" s="89">
        <v>15885</v>
      </c>
      <c r="G33" s="32"/>
      <c r="H33" s="32"/>
    </row>
    <row r="34" spans="1:8" x14ac:dyDescent="0.2">
      <c r="A34" s="118" t="s">
        <v>166</v>
      </c>
      <c r="B34" s="119" t="s">
        <v>325</v>
      </c>
      <c r="C34" s="89">
        <v>505182</v>
      </c>
      <c r="D34" s="114">
        <v>0</v>
      </c>
      <c r="E34" s="89">
        <v>505182</v>
      </c>
      <c r="G34" s="32"/>
      <c r="H34" s="32"/>
    </row>
    <row r="35" spans="1:8" x14ac:dyDescent="0.2">
      <c r="A35" s="118" t="s">
        <v>46</v>
      </c>
      <c r="B35" s="118" t="s">
        <v>47</v>
      </c>
      <c r="C35" s="89">
        <f>SUM(C36:C40)</f>
        <v>4949705</v>
      </c>
      <c r="D35" s="89">
        <f>SUM(D36:D40)</f>
        <v>0</v>
      </c>
      <c r="E35" s="89">
        <f>+C35+D35</f>
        <v>4949705</v>
      </c>
      <c r="G35" s="32"/>
      <c r="H35" s="32"/>
    </row>
    <row r="36" spans="1:8" x14ac:dyDescent="0.2">
      <c r="A36" s="118" t="s">
        <v>329</v>
      </c>
      <c r="B36" s="118" t="s">
        <v>49</v>
      </c>
      <c r="C36" s="89">
        <v>8426043</v>
      </c>
      <c r="D36" s="114">
        <v>0</v>
      </c>
      <c r="E36" s="89">
        <v>8426043</v>
      </c>
      <c r="G36" s="32"/>
      <c r="H36" s="32"/>
    </row>
    <row r="37" spans="1:8" x14ac:dyDescent="0.2">
      <c r="A37" s="118" t="s">
        <v>330</v>
      </c>
      <c r="B37" s="118" t="s">
        <v>376</v>
      </c>
      <c r="C37" s="89">
        <v>151673</v>
      </c>
      <c r="D37" s="114">
        <v>0</v>
      </c>
      <c r="E37" s="89">
        <v>151673</v>
      </c>
      <c r="G37" s="32"/>
      <c r="H37" s="32"/>
    </row>
    <row r="38" spans="1:8" x14ac:dyDescent="0.2">
      <c r="A38" s="118" t="s">
        <v>332</v>
      </c>
      <c r="B38" s="120" t="s">
        <v>331</v>
      </c>
      <c r="C38" s="89">
        <v>277907</v>
      </c>
      <c r="D38" s="114">
        <v>0</v>
      </c>
      <c r="E38" s="89">
        <v>277907</v>
      </c>
      <c r="G38" s="32"/>
      <c r="H38" s="32"/>
    </row>
    <row r="39" spans="1:8" ht="25.5" x14ac:dyDescent="0.2">
      <c r="A39" s="118" t="s">
        <v>369</v>
      </c>
      <c r="B39" s="121" t="s">
        <v>372</v>
      </c>
      <c r="C39" s="114">
        <v>-202</v>
      </c>
      <c r="D39" s="114">
        <v>0</v>
      </c>
      <c r="E39" s="114">
        <v>-202</v>
      </c>
      <c r="G39" s="32"/>
      <c r="H39" s="32"/>
    </row>
    <row r="40" spans="1:8" x14ac:dyDescent="0.2">
      <c r="A40" s="118" t="s">
        <v>371</v>
      </c>
      <c r="B40" s="120" t="s">
        <v>327</v>
      </c>
      <c r="C40" s="89">
        <v>-3905716</v>
      </c>
      <c r="D40" s="114">
        <v>0</v>
      </c>
      <c r="E40" s="89">
        <v>-3905716</v>
      </c>
      <c r="G40" s="32"/>
      <c r="H40" s="32"/>
    </row>
    <row r="41" spans="1:8" x14ac:dyDescent="0.2">
      <c r="A41" s="118" t="s">
        <v>54</v>
      </c>
      <c r="B41" s="118" t="s">
        <v>55</v>
      </c>
      <c r="C41" s="114">
        <v>0</v>
      </c>
      <c r="D41" s="114">
        <v>0</v>
      </c>
      <c r="E41" s="114">
        <v>0</v>
      </c>
      <c r="G41" s="32"/>
      <c r="H41" s="32"/>
    </row>
    <row r="42" spans="1:8" x14ac:dyDescent="0.2">
      <c r="A42" s="118" t="s">
        <v>56</v>
      </c>
      <c r="B42" s="118" t="s">
        <v>274</v>
      </c>
      <c r="C42" s="89">
        <v>8847893</v>
      </c>
      <c r="D42" s="114">
        <v>0</v>
      </c>
      <c r="E42" s="89">
        <v>8847893</v>
      </c>
      <c r="G42" s="32"/>
      <c r="H42" s="32"/>
    </row>
    <row r="43" spans="1:8" x14ac:dyDescent="0.2">
      <c r="A43" s="40" t="s">
        <v>58</v>
      </c>
      <c r="B43" s="40" t="s">
        <v>275</v>
      </c>
      <c r="C43" s="89">
        <v>8847893</v>
      </c>
      <c r="D43" s="114">
        <v>0</v>
      </c>
      <c r="E43" s="89">
        <v>8847893</v>
      </c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H43"/>
  <sheetViews>
    <sheetView workbookViewId="0">
      <selection activeCell="A4" sqref="A4:C4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s="40" customFormat="1" x14ac:dyDescent="0.2">
      <c r="A1" s="98" t="s">
        <v>303</v>
      </c>
      <c r="B1" s="99"/>
      <c r="C1" s="99"/>
    </row>
    <row r="2" spans="1:8" s="40" customFormat="1" x14ac:dyDescent="0.2">
      <c r="A2" s="99"/>
      <c r="B2" s="99"/>
      <c r="C2" s="99"/>
    </row>
    <row r="3" spans="1:8" s="40" customFormat="1" x14ac:dyDescent="0.2">
      <c r="A3" s="123" t="s">
        <v>0</v>
      </c>
      <c r="B3" s="123"/>
      <c r="C3" s="123"/>
    </row>
    <row r="4" spans="1:8" s="40" customFormat="1" x14ac:dyDescent="0.2">
      <c r="A4" s="124" t="s">
        <v>403</v>
      </c>
      <c r="B4" s="125"/>
      <c r="C4" s="125"/>
    </row>
    <row r="5" spans="1:8" s="40" customFormat="1" x14ac:dyDescent="0.2">
      <c r="E5" s="122" t="s">
        <v>2</v>
      </c>
    </row>
    <row r="6" spans="1:8" s="104" customFormat="1" x14ac:dyDescent="0.2">
      <c r="A6" s="101" t="s">
        <v>3</v>
      </c>
      <c r="B6" s="101" t="s">
        <v>4</v>
      </c>
      <c r="C6" s="106" t="s">
        <v>5</v>
      </c>
      <c r="D6" s="106" t="s">
        <v>379</v>
      </c>
      <c r="E6" s="101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89">
        <f>SUM(C9:C21)</f>
        <v>30958159</v>
      </c>
      <c r="D8" s="89">
        <f>SUM(D9:D21)</f>
        <v>-4143767</v>
      </c>
      <c r="E8" s="89">
        <f>+C8+D8</f>
        <v>26814392</v>
      </c>
      <c r="G8" s="32"/>
      <c r="H8" s="32"/>
    </row>
    <row r="9" spans="1:8" x14ac:dyDescent="0.2">
      <c r="A9" s="118" t="s">
        <v>10</v>
      </c>
      <c r="B9" s="118" t="s">
        <v>310</v>
      </c>
      <c r="C9" s="115">
        <v>3059518</v>
      </c>
      <c r="D9" s="116">
        <v>0</v>
      </c>
      <c r="E9" s="115">
        <v>3059518</v>
      </c>
      <c r="G9" s="32"/>
      <c r="H9" s="32"/>
    </row>
    <row r="10" spans="1:8" x14ac:dyDescent="0.2">
      <c r="A10" s="118" t="s">
        <v>12</v>
      </c>
      <c r="B10" s="119" t="s">
        <v>311</v>
      </c>
      <c r="C10" s="115">
        <v>2061208</v>
      </c>
      <c r="D10" s="116">
        <v>0</v>
      </c>
      <c r="E10" s="115">
        <v>2061208</v>
      </c>
      <c r="G10" s="32"/>
      <c r="H10" s="32"/>
    </row>
    <row r="11" spans="1:8" ht="25.5" x14ac:dyDescent="0.2">
      <c r="A11" s="118" t="s">
        <v>14</v>
      </c>
      <c r="B11" s="119" t="s">
        <v>312</v>
      </c>
      <c r="C11" s="115">
        <v>498816</v>
      </c>
      <c r="D11" s="115">
        <v>-172404</v>
      </c>
      <c r="E11" s="115">
        <v>326412</v>
      </c>
      <c r="G11" s="32"/>
      <c r="H11" s="32"/>
    </row>
    <row r="12" spans="1:8" x14ac:dyDescent="0.2">
      <c r="A12" s="118" t="s">
        <v>16</v>
      </c>
      <c r="B12" s="118" t="s">
        <v>313</v>
      </c>
      <c r="C12" s="115">
        <v>21841796</v>
      </c>
      <c r="D12" s="115">
        <v>-2625053</v>
      </c>
      <c r="E12" s="115">
        <v>19216743</v>
      </c>
      <c r="G12" s="32"/>
      <c r="H12" s="32"/>
    </row>
    <row r="13" spans="1:8" x14ac:dyDescent="0.2">
      <c r="A13" s="118" t="s">
        <v>18</v>
      </c>
      <c r="B13" s="118" t="s">
        <v>314</v>
      </c>
      <c r="C13" s="115">
        <v>0</v>
      </c>
      <c r="D13" s="115">
        <v>0</v>
      </c>
      <c r="E13" s="115">
        <v>0</v>
      </c>
      <c r="G13" s="32"/>
      <c r="H13" s="32"/>
    </row>
    <row r="14" spans="1:8" x14ac:dyDescent="0.2">
      <c r="A14" s="118" t="s">
        <v>20</v>
      </c>
      <c r="B14" s="118" t="s">
        <v>315</v>
      </c>
      <c r="C14" s="115">
        <v>1838</v>
      </c>
      <c r="D14" s="116">
        <v>0</v>
      </c>
      <c r="E14" s="115">
        <v>1838</v>
      </c>
      <c r="G14" s="32"/>
      <c r="H14" s="32"/>
    </row>
    <row r="15" spans="1:8" x14ac:dyDescent="0.2">
      <c r="A15" s="118" t="s">
        <v>128</v>
      </c>
      <c r="B15" s="118" t="s">
        <v>316</v>
      </c>
      <c r="C15" s="115">
        <v>1062517</v>
      </c>
      <c r="D15" s="115">
        <v>-585702</v>
      </c>
      <c r="E15" s="115">
        <v>476815</v>
      </c>
      <c r="G15" s="32"/>
      <c r="H15" s="32"/>
    </row>
    <row r="16" spans="1:8" x14ac:dyDescent="0.2">
      <c r="A16" s="118" t="s">
        <v>22</v>
      </c>
      <c r="B16" s="118" t="s">
        <v>123</v>
      </c>
      <c r="C16" s="115">
        <v>230153</v>
      </c>
      <c r="D16" s="115">
        <v>-154047</v>
      </c>
      <c r="E16" s="115">
        <v>76106</v>
      </c>
      <c r="G16" s="32"/>
      <c r="H16" s="32"/>
    </row>
    <row r="17" spans="1:8" x14ac:dyDescent="0.2">
      <c r="A17" s="118" t="s">
        <v>122</v>
      </c>
      <c r="B17" s="119" t="s">
        <v>317</v>
      </c>
      <c r="C17" s="115">
        <v>982721</v>
      </c>
      <c r="D17" s="115">
        <v>-489099</v>
      </c>
      <c r="E17" s="115">
        <v>493622</v>
      </c>
      <c r="G17" s="32"/>
      <c r="H17" s="32"/>
    </row>
    <row r="18" spans="1:8" ht="25.5" x14ac:dyDescent="0.2">
      <c r="A18" s="118" t="s">
        <v>177</v>
      </c>
      <c r="B18" s="119" t="s">
        <v>250</v>
      </c>
      <c r="C18" s="115">
        <v>0</v>
      </c>
      <c r="D18" s="115">
        <v>0</v>
      </c>
      <c r="E18" s="115">
        <v>0</v>
      </c>
      <c r="G18" s="32"/>
      <c r="H18" s="32"/>
    </row>
    <row r="19" spans="1:8" x14ac:dyDescent="0.2">
      <c r="A19" s="118" t="s">
        <v>179</v>
      </c>
      <c r="B19" s="118" t="s">
        <v>131</v>
      </c>
      <c r="C19" s="115">
        <v>187640</v>
      </c>
      <c r="D19" s="116">
        <v>0</v>
      </c>
      <c r="E19" s="115">
        <v>187640</v>
      </c>
      <c r="G19" s="32"/>
      <c r="H19" s="32"/>
    </row>
    <row r="20" spans="1:8" x14ac:dyDescent="0.2">
      <c r="A20" s="118" t="s">
        <v>162</v>
      </c>
      <c r="B20" s="118" t="s">
        <v>318</v>
      </c>
      <c r="C20" s="115">
        <v>1031952</v>
      </c>
      <c r="D20" s="115">
        <v>-117462</v>
      </c>
      <c r="E20" s="115">
        <f>+C20+D20</f>
        <v>914490</v>
      </c>
      <c r="G20" s="32"/>
      <c r="H20" s="32"/>
    </row>
    <row r="21" spans="1:8" x14ac:dyDescent="0.2">
      <c r="A21" s="118" t="s">
        <v>182</v>
      </c>
      <c r="B21" s="118" t="s">
        <v>133</v>
      </c>
      <c r="C21" s="115">
        <v>0</v>
      </c>
      <c r="D21" s="115">
        <v>0</v>
      </c>
      <c r="E21" s="115">
        <v>0</v>
      </c>
      <c r="G21" s="32"/>
      <c r="H21" s="32"/>
    </row>
    <row r="22" spans="1:8" x14ac:dyDescent="0.2">
      <c r="A22" s="118" t="s">
        <v>28</v>
      </c>
      <c r="B22" s="118" t="s">
        <v>29</v>
      </c>
      <c r="C22" s="89">
        <f>+C23+C35</f>
        <v>26814392</v>
      </c>
      <c r="D22" s="89">
        <f>+D23+D35</f>
        <v>0</v>
      </c>
      <c r="E22" s="89">
        <f>+C22+D22</f>
        <v>26814392</v>
      </c>
      <c r="G22" s="32"/>
      <c r="H22" s="32"/>
    </row>
    <row r="23" spans="1:8" x14ac:dyDescent="0.2">
      <c r="A23" s="118" t="s">
        <v>30</v>
      </c>
      <c r="B23" s="118" t="s">
        <v>282</v>
      </c>
      <c r="C23" s="89">
        <f>SUM(C24:C34)</f>
        <v>21830842</v>
      </c>
      <c r="D23" s="89">
        <f>SUM(D24:D34)</f>
        <v>0</v>
      </c>
      <c r="E23" s="89">
        <f>+C23+D23</f>
        <v>21830842</v>
      </c>
      <c r="G23" s="32"/>
      <c r="H23" s="32"/>
    </row>
    <row r="24" spans="1:8" x14ac:dyDescent="0.2">
      <c r="A24" s="118" t="s">
        <v>32</v>
      </c>
      <c r="B24" s="118" t="s">
        <v>319</v>
      </c>
      <c r="C24" s="115">
        <v>2302874</v>
      </c>
      <c r="D24" s="116">
        <v>0</v>
      </c>
      <c r="E24" s="115">
        <v>2302874</v>
      </c>
      <c r="G24" s="32"/>
      <c r="H24" s="32"/>
    </row>
    <row r="25" spans="1:8" x14ac:dyDescent="0.2">
      <c r="A25" s="118" t="s">
        <v>34</v>
      </c>
      <c r="B25" s="118" t="s">
        <v>320</v>
      </c>
      <c r="C25" s="115">
        <v>7419262</v>
      </c>
      <c r="D25" s="116">
        <v>0</v>
      </c>
      <c r="E25" s="115">
        <v>7419262</v>
      </c>
      <c r="G25" s="32"/>
      <c r="H25" s="32"/>
    </row>
    <row r="26" spans="1:8" x14ac:dyDescent="0.2">
      <c r="A26" s="118" t="s">
        <v>36</v>
      </c>
      <c r="B26" s="118" t="s">
        <v>321</v>
      </c>
      <c r="C26" s="115">
        <v>11435709</v>
      </c>
      <c r="D26" s="116">
        <v>0</v>
      </c>
      <c r="E26" s="115">
        <v>11435709</v>
      </c>
      <c r="G26" s="32"/>
      <c r="H26" s="32"/>
    </row>
    <row r="27" spans="1:8" x14ac:dyDescent="0.2">
      <c r="A27" s="118" t="s">
        <v>134</v>
      </c>
      <c r="B27" s="118" t="s">
        <v>268</v>
      </c>
      <c r="C27" s="115">
        <v>0</v>
      </c>
      <c r="D27" s="116">
        <v>0</v>
      </c>
      <c r="E27" s="115">
        <v>0</v>
      </c>
      <c r="G27" s="32"/>
      <c r="H27" s="32"/>
    </row>
    <row r="28" spans="1:8" ht="25.5" x14ac:dyDescent="0.2">
      <c r="A28" s="118" t="s">
        <v>38</v>
      </c>
      <c r="B28" s="119" t="s">
        <v>328</v>
      </c>
      <c r="C28" s="116">
        <v>585</v>
      </c>
      <c r="D28" s="116">
        <v>0</v>
      </c>
      <c r="E28" s="116">
        <v>585</v>
      </c>
      <c r="G28" s="32"/>
      <c r="H28" s="32"/>
    </row>
    <row r="29" spans="1:8" x14ac:dyDescent="0.2">
      <c r="A29" s="118" t="s">
        <v>252</v>
      </c>
      <c r="B29" s="118" t="s">
        <v>272</v>
      </c>
      <c r="C29" s="115">
        <v>158956</v>
      </c>
      <c r="D29" s="116">
        <v>0</v>
      </c>
      <c r="E29" s="115">
        <v>158956</v>
      </c>
      <c r="G29" s="32"/>
      <c r="H29" s="32"/>
    </row>
    <row r="30" spans="1:8" x14ac:dyDescent="0.2">
      <c r="A30" s="118" t="s">
        <v>253</v>
      </c>
      <c r="B30" s="119" t="s">
        <v>322</v>
      </c>
      <c r="C30" s="115">
        <v>1532</v>
      </c>
      <c r="D30" s="116">
        <v>0</v>
      </c>
      <c r="E30" s="115">
        <v>1532</v>
      </c>
      <c r="G30" s="32"/>
      <c r="H30" s="32"/>
    </row>
    <row r="31" spans="1:8" x14ac:dyDescent="0.2">
      <c r="A31" s="118" t="s">
        <v>42</v>
      </c>
      <c r="B31" s="118" t="s">
        <v>323</v>
      </c>
      <c r="C31" s="115">
        <v>4870</v>
      </c>
      <c r="D31" s="116">
        <v>0</v>
      </c>
      <c r="E31" s="115">
        <v>4870</v>
      </c>
      <c r="G31" s="32"/>
      <c r="H31" s="32"/>
    </row>
    <row r="32" spans="1:8" ht="25.5" x14ac:dyDescent="0.2">
      <c r="A32" s="118" t="s">
        <v>44</v>
      </c>
      <c r="B32" s="119" t="s">
        <v>368</v>
      </c>
      <c r="C32" s="115">
        <v>0</v>
      </c>
      <c r="D32" s="116">
        <v>0</v>
      </c>
      <c r="E32" s="115">
        <v>0</v>
      </c>
      <c r="G32" s="32"/>
      <c r="H32" s="32"/>
    </row>
    <row r="33" spans="1:8" x14ac:dyDescent="0.2">
      <c r="A33" s="118" t="s">
        <v>138</v>
      </c>
      <c r="B33" s="118" t="s">
        <v>324</v>
      </c>
      <c r="C33" s="115">
        <v>15885</v>
      </c>
      <c r="D33" s="116">
        <v>0</v>
      </c>
      <c r="E33" s="115">
        <v>15885</v>
      </c>
      <c r="G33" s="32"/>
      <c r="H33" s="32"/>
    </row>
    <row r="34" spans="1:8" x14ac:dyDescent="0.2">
      <c r="A34" s="118" t="s">
        <v>166</v>
      </c>
      <c r="B34" s="119" t="s">
        <v>325</v>
      </c>
      <c r="C34" s="115">
        <v>491169</v>
      </c>
      <c r="D34" s="116">
        <v>0</v>
      </c>
      <c r="E34" s="115">
        <v>491169</v>
      </c>
      <c r="G34" s="32"/>
      <c r="H34" s="32"/>
    </row>
    <row r="35" spans="1:8" x14ac:dyDescent="0.2">
      <c r="A35" s="118" t="s">
        <v>46</v>
      </c>
      <c r="B35" s="118" t="s">
        <v>47</v>
      </c>
      <c r="C35" s="89">
        <f>SUM(C36:C40)</f>
        <v>4983550</v>
      </c>
      <c r="D35" s="89">
        <f>SUM(D36:D40)</f>
        <v>0</v>
      </c>
      <c r="E35" s="89">
        <f>+C35+D35</f>
        <v>4983550</v>
      </c>
      <c r="G35" s="32"/>
      <c r="H35" s="32"/>
    </row>
    <row r="36" spans="1:8" x14ac:dyDescent="0.2">
      <c r="A36" s="118" t="s">
        <v>329</v>
      </c>
      <c r="B36" s="118" t="s">
        <v>49</v>
      </c>
      <c r="C36" s="115">
        <v>8426043</v>
      </c>
      <c r="D36" s="116">
        <v>0</v>
      </c>
      <c r="E36" s="115">
        <v>8426043</v>
      </c>
      <c r="G36" s="32"/>
      <c r="H36" s="32"/>
    </row>
    <row r="37" spans="1:8" x14ac:dyDescent="0.2">
      <c r="A37" s="118" t="s">
        <v>330</v>
      </c>
      <c r="B37" s="118" t="s">
        <v>376</v>
      </c>
      <c r="C37" s="115">
        <v>151673</v>
      </c>
      <c r="D37" s="116">
        <v>0</v>
      </c>
      <c r="E37" s="115">
        <v>151673</v>
      </c>
      <c r="G37" s="32"/>
      <c r="H37" s="32"/>
    </row>
    <row r="38" spans="1:8" x14ac:dyDescent="0.2">
      <c r="A38" s="118" t="s">
        <v>332</v>
      </c>
      <c r="B38" s="120" t="s">
        <v>331</v>
      </c>
      <c r="C38" s="115">
        <v>277908</v>
      </c>
      <c r="D38" s="116">
        <v>0</v>
      </c>
      <c r="E38" s="115">
        <v>277908</v>
      </c>
      <c r="G38" s="32"/>
      <c r="H38" s="32"/>
    </row>
    <row r="39" spans="1:8" ht="25.5" x14ac:dyDescent="0.2">
      <c r="A39" s="118" t="s">
        <v>369</v>
      </c>
      <c r="B39" s="121" t="s">
        <v>372</v>
      </c>
      <c r="C39" s="116">
        <v>-202</v>
      </c>
      <c r="D39" s="116">
        <v>0</v>
      </c>
      <c r="E39" s="116">
        <v>-202</v>
      </c>
      <c r="G39" s="32"/>
      <c r="H39" s="32"/>
    </row>
    <row r="40" spans="1:8" x14ac:dyDescent="0.2">
      <c r="A40" s="118" t="s">
        <v>371</v>
      </c>
      <c r="B40" s="120" t="s">
        <v>327</v>
      </c>
      <c r="C40" s="115">
        <v>-3871872</v>
      </c>
      <c r="D40" s="116">
        <v>0</v>
      </c>
      <c r="E40" s="115">
        <v>-3871872</v>
      </c>
      <c r="G40" s="32"/>
      <c r="H40" s="32"/>
    </row>
    <row r="41" spans="1:8" x14ac:dyDescent="0.2">
      <c r="A41" s="118" t="s">
        <v>54</v>
      </c>
      <c r="B41" s="118" t="s">
        <v>55</v>
      </c>
      <c r="C41" s="116">
        <v>0</v>
      </c>
      <c r="D41" s="116">
        <v>0</v>
      </c>
      <c r="E41" s="116">
        <v>0</v>
      </c>
      <c r="G41" s="32"/>
      <c r="H41" s="32"/>
    </row>
    <row r="42" spans="1:8" x14ac:dyDescent="0.2">
      <c r="A42" s="118" t="s">
        <v>56</v>
      </c>
      <c r="B42" s="118" t="s">
        <v>274</v>
      </c>
      <c r="C42" s="115">
        <v>9045346</v>
      </c>
      <c r="D42" s="116">
        <v>0</v>
      </c>
      <c r="E42" s="115">
        <v>9045346</v>
      </c>
      <c r="G42" s="32"/>
      <c r="H42" s="32"/>
    </row>
    <row r="43" spans="1:8" x14ac:dyDescent="0.2">
      <c r="A43" s="40" t="s">
        <v>58</v>
      </c>
      <c r="B43" s="40" t="s">
        <v>275</v>
      </c>
      <c r="C43" s="115">
        <v>9045346</v>
      </c>
      <c r="D43" s="116">
        <v>0</v>
      </c>
      <c r="E43" s="115">
        <v>9045346</v>
      </c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H43"/>
  <sheetViews>
    <sheetView workbookViewId="0">
      <selection activeCell="E8" sqref="E8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x14ac:dyDescent="0.2">
      <c r="A1" s="98" t="s">
        <v>303</v>
      </c>
      <c r="B1" s="99"/>
      <c r="C1" s="90"/>
    </row>
    <row r="2" spans="1:8" x14ac:dyDescent="0.2">
      <c r="A2" s="99"/>
      <c r="B2" s="99"/>
      <c r="C2" s="90"/>
    </row>
    <row r="3" spans="1:8" x14ac:dyDescent="0.2">
      <c r="A3" s="126" t="s">
        <v>0</v>
      </c>
      <c r="B3" s="126"/>
      <c r="C3" s="126"/>
    </row>
    <row r="4" spans="1:8" x14ac:dyDescent="0.2">
      <c r="A4" s="127" t="s">
        <v>402</v>
      </c>
      <c r="B4" s="128"/>
      <c r="C4" s="128"/>
    </row>
    <row r="5" spans="1:8" x14ac:dyDescent="0.2">
      <c r="A5" s="40"/>
      <c r="B5" s="40"/>
      <c r="E5" s="100" t="s">
        <v>2</v>
      </c>
    </row>
    <row r="6" spans="1:8" s="105" customFormat="1" x14ac:dyDescent="0.2">
      <c r="A6" s="101" t="s">
        <v>3</v>
      </c>
      <c r="B6" s="101" t="s">
        <v>4</v>
      </c>
      <c r="C6" s="102" t="s">
        <v>5</v>
      </c>
      <c r="D6" s="102" t="s">
        <v>379</v>
      </c>
      <c r="E6" s="103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89">
        <f>SUM(C9:C21)</f>
        <v>30892513</v>
      </c>
      <c r="D8" s="89">
        <f>SUM(D9:D21)</f>
        <v>-4000841</v>
      </c>
      <c r="E8" s="89">
        <f>+C8+D8</f>
        <v>26891672</v>
      </c>
      <c r="G8" s="32"/>
      <c r="H8" s="32"/>
    </row>
    <row r="9" spans="1:8" x14ac:dyDescent="0.2">
      <c r="A9" s="118" t="s">
        <v>10</v>
      </c>
      <c r="B9" s="118" t="s">
        <v>310</v>
      </c>
      <c r="C9" s="115">
        <v>2541530</v>
      </c>
      <c r="D9" s="116">
        <v>0</v>
      </c>
      <c r="E9" s="115">
        <v>2541530</v>
      </c>
      <c r="G9" s="32"/>
      <c r="H9" s="32"/>
    </row>
    <row r="10" spans="1:8" x14ac:dyDescent="0.2">
      <c r="A10" s="118" t="s">
        <v>12</v>
      </c>
      <c r="B10" s="119" t="s">
        <v>311</v>
      </c>
      <c r="C10" s="115">
        <v>2533296</v>
      </c>
      <c r="D10" s="116">
        <v>0</v>
      </c>
      <c r="E10" s="115">
        <v>2533296</v>
      </c>
      <c r="G10" s="32"/>
      <c r="H10" s="32"/>
    </row>
    <row r="11" spans="1:8" ht="25.5" x14ac:dyDescent="0.2">
      <c r="A11" s="118" t="s">
        <v>14</v>
      </c>
      <c r="B11" s="119" t="s">
        <v>312</v>
      </c>
      <c r="C11" s="115">
        <v>563495</v>
      </c>
      <c r="D11" s="115">
        <v>-186321</v>
      </c>
      <c r="E11" s="115">
        <v>377174</v>
      </c>
      <c r="G11" s="32"/>
      <c r="H11" s="32"/>
    </row>
    <row r="12" spans="1:8" x14ac:dyDescent="0.2">
      <c r="A12" s="118" t="s">
        <v>16</v>
      </c>
      <c r="B12" s="118" t="s">
        <v>313</v>
      </c>
      <c r="C12" s="115">
        <v>22185121</v>
      </c>
      <c r="D12" s="115">
        <v>-2479928</v>
      </c>
      <c r="E12" s="115">
        <v>19705193</v>
      </c>
      <c r="G12" s="32"/>
      <c r="H12" s="32"/>
    </row>
    <row r="13" spans="1:8" x14ac:dyDescent="0.2">
      <c r="A13" s="118" t="s">
        <v>18</v>
      </c>
      <c r="B13" s="118" t="s">
        <v>314</v>
      </c>
      <c r="C13" s="116">
        <v>0</v>
      </c>
      <c r="D13" s="116">
        <v>0</v>
      </c>
      <c r="E13" s="116">
        <v>0</v>
      </c>
      <c r="G13" s="32"/>
      <c r="H13" s="32"/>
    </row>
    <row r="14" spans="1:8" x14ac:dyDescent="0.2">
      <c r="A14" s="118" t="s">
        <v>20</v>
      </c>
      <c r="B14" s="118" t="s">
        <v>315</v>
      </c>
      <c r="C14" s="115">
        <v>1721</v>
      </c>
      <c r="D14" s="116">
        <v>0</v>
      </c>
      <c r="E14" s="115">
        <v>1721</v>
      </c>
      <c r="G14" s="32"/>
      <c r="H14" s="32"/>
    </row>
    <row r="15" spans="1:8" x14ac:dyDescent="0.2">
      <c r="A15" s="118" t="s">
        <v>128</v>
      </c>
      <c r="B15" s="118" t="s">
        <v>316</v>
      </c>
      <c r="C15" s="115">
        <v>984242</v>
      </c>
      <c r="D15" s="115">
        <v>-603952</v>
      </c>
      <c r="E15" s="115">
        <v>380290</v>
      </c>
      <c r="G15" s="32"/>
      <c r="H15" s="32"/>
    </row>
    <row r="16" spans="1:8" x14ac:dyDescent="0.2">
      <c r="A16" s="118" t="s">
        <v>22</v>
      </c>
      <c r="B16" s="118" t="s">
        <v>123</v>
      </c>
      <c r="C16" s="115">
        <v>226098</v>
      </c>
      <c r="D16" s="115">
        <v>-146072</v>
      </c>
      <c r="E16" s="115">
        <v>80026</v>
      </c>
      <c r="G16" s="32"/>
      <c r="H16" s="32"/>
    </row>
    <row r="17" spans="1:8" x14ac:dyDescent="0.2">
      <c r="A17" s="118" t="s">
        <v>122</v>
      </c>
      <c r="B17" s="119" t="s">
        <v>317</v>
      </c>
      <c r="C17" s="115">
        <v>980180</v>
      </c>
      <c r="D17" s="115">
        <v>-472017</v>
      </c>
      <c r="E17" s="115">
        <v>508163</v>
      </c>
      <c r="G17" s="32"/>
      <c r="H17" s="32"/>
    </row>
    <row r="18" spans="1:8" ht="25.5" x14ac:dyDescent="0.2">
      <c r="A18" s="118" t="s">
        <v>177</v>
      </c>
      <c r="B18" s="119" t="s">
        <v>250</v>
      </c>
      <c r="C18" s="115">
        <v>0</v>
      </c>
      <c r="D18" s="115">
        <v>0</v>
      </c>
      <c r="E18" s="115">
        <v>0</v>
      </c>
      <c r="G18" s="32"/>
      <c r="H18" s="32"/>
    </row>
    <row r="19" spans="1:8" x14ac:dyDescent="0.2">
      <c r="A19" s="118" t="s">
        <v>179</v>
      </c>
      <c r="B19" s="118" t="s">
        <v>131</v>
      </c>
      <c r="C19" s="115">
        <v>187640</v>
      </c>
      <c r="D19" s="116">
        <v>0</v>
      </c>
      <c r="E19" s="115">
        <v>187640</v>
      </c>
      <c r="G19" s="32"/>
      <c r="H19" s="32"/>
    </row>
    <row r="20" spans="1:8" x14ac:dyDescent="0.2">
      <c r="A20" s="118" t="s">
        <v>162</v>
      </c>
      <c r="B20" s="118" t="s">
        <v>318</v>
      </c>
      <c r="C20" s="115">
        <v>689190</v>
      </c>
      <c r="D20" s="115">
        <v>-112551</v>
      </c>
      <c r="E20" s="115">
        <v>576639</v>
      </c>
      <c r="G20" s="32"/>
      <c r="H20" s="32"/>
    </row>
    <row r="21" spans="1:8" x14ac:dyDescent="0.2">
      <c r="A21" s="118" t="s">
        <v>182</v>
      </c>
      <c r="B21" s="118" t="s">
        <v>133</v>
      </c>
      <c r="C21" s="115">
        <v>0</v>
      </c>
      <c r="D21" s="115">
        <v>0</v>
      </c>
      <c r="E21" s="115">
        <v>0</v>
      </c>
      <c r="G21" s="32"/>
      <c r="H21" s="32"/>
    </row>
    <row r="22" spans="1:8" x14ac:dyDescent="0.2">
      <c r="A22" s="118" t="s">
        <v>28</v>
      </c>
      <c r="B22" s="118" t="s">
        <v>29</v>
      </c>
      <c r="C22" s="89">
        <f>+C23+C35</f>
        <v>26891672</v>
      </c>
      <c r="D22" s="89">
        <f>+D23+D35</f>
        <v>0</v>
      </c>
      <c r="E22" s="89">
        <f>+C22+D22</f>
        <v>26891672</v>
      </c>
      <c r="G22" s="32"/>
      <c r="H22" s="32"/>
    </row>
    <row r="23" spans="1:8" x14ac:dyDescent="0.2">
      <c r="A23" s="118" t="s">
        <v>30</v>
      </c>
      <c r="B23" s="118" t="s">
        <v>282</v>
      </c>
      <c r="C23" s="89">
        <f>SUM(C24:C34)</f>
        <v>21903051</v>
      </c>
      <c r="D23" s="89">
        <f>SUM(D24:D34)</f>
        <v>0</v>
      </c>
      <c r="E23" s="89">
        <f>+C23+D23</f>
        <v>21903051</v>
      </c>
      <c r="G23" s="32"/>
      <c r="H23" s="32"/>
    </row>
    <row r="24" spans="1:8" x14ac:dyDescent="0.2">
      <c r="A24" s="118" t="s">
        <v>32</v>
      </c>
      <c r="B24" s="118" t="s">
        <v>319</v>
      </c>
      <c r="C24" s="115">
        <v>1940823</v>
      </c>
      <c r="D24" s="116">
        <v>0</v>
      </c>
      <c r="E24" s="115">
        <v>1940823</v>
      </c>
      <c r="G24" s="32"/>
      <c r="H24" s="32"/>
    </row>
    <row r="25" spans="1:8" x14ac:dyDescent="0.2">
      <c r="A25" s="118" t="s">
        <v>34</v>
      </c>
      <c r="B25" s="118" t="s">
        <v>320</v>
      </c>
      <c r="C25" s="115">
        <v>7851554</v>
      </c>
      <c r="D25" s="116">
        <v>0</v>
      </c>
      <c r="E25" s="115">
        <v>7851554</v>
      </c>
      <c r="G25" s="32"/>
      <c r="H25" s="32"/>
    </row>
    <row r="26" spans="1:8" x14ac:dyDescent="0.2">
      <c r="A26" s="118" t="s">
        <v>36</v>
      </c>
      <c r="B26" s="118" t="s">
        <v>321</v>
      </c>
      <c r="C26" s="115">
        <v>11444427</v>
      </c>
      <c r="D26" s="116">
        <v>0</v>
      </c>
      <c r="E26" s="115">
        <v>11444427</v>
      </c>
      <c r="G26" s="32"/>
      <c r="H26" s="32"/>
    </row>
    <row r="27" spans="1:8" x14ac:dyDescent="0.2">
      <c r="A27" s="118" t="s">
        <v>134</v>
      </c>
      <c r="B27" s="118" t="s">
        <v>268</v>
      </c>
      <c r="C27" s="115">
        <v>0</v>
      </c>
      <c r="D27" s="116">
        <v>0</v>
      </c>
      <c r="E27" s="115">
        <v>0</v>
      </c>
      <c r="G27" s="32"/>
      <c r="H27" s="32"/>
    </row>
    <row r="28" spans="1:8" ht="25.5" x14ac:dyDescent="0.2">
      <c r="A28" s="118" t="s">
        <v>38</v>
      </c>
      <c r="B28" s="119" t="s">
        <v>328</v>
      </c>
      <c r="C28" s="115">
        <v>633</v>
      </c>
      <c r="D28" s="116">
        <v>0</v>
      </c>
      <c r="E28" s="115">
        <v>633</v>
      </c>
      <c r="G28" s="32"/>
      <c r="H28" s="32"/>
    </row>
    <row r="29" spans="1:8" x14ac:dyDescent="0.2">
      <c r="A29" s="118" t="s">
        <v>252</v>
      </c>
      <c r="B29" s="118" t="s">
        <v>272</v>
      </c>
      <c r="C29" s="115">
        <v>156738</v>
      </c>
      <c r="D29" s="116">
        <v>0</v>
      </c>
      <c r="E29" s="115">
        <v>156738</v>
      </c>
      <c r="G29" s="32"/>
      <c r="H29" s="32"/>
    </row>
    <row r="30" spans="1:8" x14ac:dyDescent="0.2">
      <c r="A30" s="118" t="s">
        <v>253</v>
      </c>
      <c r="B30" s="119" t="s">
        <v>322</v>
      </c>
      <c r="C30" s="115">
        <v>1746</v>
      </c>
      <c r="D30" s="116">
        <v>0</v>
      </c>
      <c r="E30" s="115">
        <v>1746</v>
      </c>
      <c r="G30" s="32"/>
      <c r="H30" s="32"/>
    </row>
    <row r="31" spans="1:8" x14ac:dyDescent="0.2">
      <c r="A31" s="118" t="s">
        <v>42</v>
      </c>
      <c r="B31" s="118" t="s">
        <v>323</v>
      </c>
      <c r="C31" s="115">
        <v>4870</v>
      </c>
      <c r="D31" s="116">
        <v>0</v>
      </c>
      <c r="E31" s="115">
        <v>4870</v>
      </c>
      <c r="G31" s="32"/>
      <c r="H31" s="32"/>
    </row>
    <row r="32" spans="1:8" ht="25.5" x14ac:dyDescent="0.2">
      <c r="A32" s="118" t="s">
        <v>44</v>
      </c>
      <c r="B32" s="119" t="s">
        <v>368</v>
      </c>
      <c r="C32" s="115">
        <v>0</v>
      </c>
      <c r="D32" s="116">
        <v>0</v>
      </c>
      <c r="E32" s="115">
        <v>0</v>
      </c>
      <c r="G32" s="32"/>
      <c r="H32" s="32"/>
    </row>
    <row r="33" spans="1:8" x14ac:dyDescent="0.2">
      <c r="A33" s="118" t="s">
        <v>138</v>
      </c>
      <c r="B33" s="118" t="s">
        <v>324</v>
      </c>
      <c r="C33" s="115">
        <v>15885</v>
      </c>
      <c r="D33" s="116">
        <v>0</v>
      </c>
      <c r="E33" s="115">
        <v>15885</v>
      </c>
      <c r="G33" s="32"/>
      <c r="H33" s="32"/>
    </row>
    <row r="34" spans="1:8" x14ac:dyDescent="0.2">
      <c r="A34" s="118" t="s">
        <v>166</v>
      </c>
      <c r="B34" s="119" t="s">
        <v>325</v>
      </c>
      <c r="C34" s="115">
        <v>486375</v>
      </c>
      <c r="D34" s="116">
        <v>0</v>
      </c>
      <c r="E34" s="115">
        <v>486375</v>
      </c>
      <c r="G34" s="32"/>
      <c r="H34" s="32"/>
    </row>
    <row r="35" spans="1:8" x14ac:dyDescent="0.2">
      <c r="A35" s="118" t="s">
        <v>46</v>
      </c>
      <c r="B35" s="118" t="s">
        <v>47</v>
      </c>
      <c r="C35" s="89">
        <f>SUM(C36:C40)</f>
        <v>4988621</v>
      </c>
      <c r="D35" s="89">
        <f>SUM(D36:D40)</f>
        <v>0</v>
      </c>
      <c r="E35" s="89">
        <f>+C35+D35</f>
        <v>4988621</v>
      </c>
      <c r="G35" s="32"/>
      <c r="H35" s="32"/>
    </row>
    <row r="36" spans="1:8" x14ac:dyDescent="0.2">
      <c r="A36" s="118" t="s">
        <v>329</v>
      </c>
      <c r="B36" s="118" t="s">
        <v>49</v>
      </c>
      <c r="C36" s="115">
        <v>8426043</v>
      </c>
      <c r="D36" s="116">
        <v>0</v>
      </c>
      <c r="E36" s="115">
        <v>8426043</v>
      </c>
      <c r="G36" s="32"/>
      <c r="H36" s="32"/>
    </row>
    <row r="37" spans="1:8" x14ac:dyDescent="0.2">
      <c r="A37" s="118" t="s">
        <v>330</v>
      </c>
      <c r="B37" s="118" t="s">
        <v>376</v>
      </c>
      <c r="C37" s="115">
        <v>151673</v>
      </c>
      <c r="D37" s="116">
        <v>0</v>
      </c>
      <c r="E37" s="115">
        <v>151673</v>
      </c>
      <c r="G37" s="32"/>
      <c r="H37" s="32"/>
    </row>
    <row r="38" spans="1:8" x14ac:dyDescent="0.2">
      <c r="A38" s="118" t="s">
        <v>332</v>
      </c>
      <c r="B38" s="120" t="s">
        <v>331</v>
      </c>
      <c r="C38" s="115">
        <v>277763</v>
      </c>
      <c r="D38" s="116">
        <v>0</v>
      </c>
      <c r="E38" s="115">
        <v>277763</v>
      </c>
      <c r="G38" s="32"/>
      <c r="H38" s="32"/>
    </row>
    <row r="39" spans="1:8" ht="25.5" x14ac:dyDescent="0.2">
      <c r="A39" s="118" t="s">
        <v>369</v>
      </c>
      <c r="B39" s="121" t="s">
        <v>372</v>
      </c>
      <c r="C39" s="116">
        <v>-175</v>
      </c>
      <c r="D39" s="116">
        <v>0</v>
      </c>
      <c r="E39" s="116">
        <v>-175</v>
      </c>
      <c r="G39" s="32"/>
      <c r="H39" s="32"/>
    </row>
    <row r="40" spans="1:8" x14ac:dyDescent="0.2">
      <c r="A40" s="118" t="s">
        <v>371</v>
      </c>
      <c r="B40" s="120" t="s">
        <v>327</v>
      </c>
      <c r="C40" s="115">
        <v>-3866683</v>
      </c>
      <c r="D40" s="116">
        <v>0</v>
      </c>
      <c r="E40" s="115">
        <v>-3866683</v>
      </c>
      <c r="G40" s="32"/>
      <c r="H40" s="32"/>
    </row>
    <row r="41" spans="1:8" x14ac:dyDescent="0.2">
      <c r="A41" s="118" t="s">
        <v>54</v>
      </c>
      <c r="B41" s="118" t="s">
        <v>55</v>
      </c>
      <c r="C41" s="116">
        <v>0</v>
      </c>
      <c r="D41" s="116">
        <v>0</v>
      </c>
      <c r="E41" s="116">
        <v>0</v>
      </c>
      <c r="G41" s="32"/>
      <c r="H41" s="32"/>
    </row>
    <row r="42" spans="1:8" x14ac:dyDescent="0.2">
      <c r="A42" s="118" t="s">
        <v>56</v>
      </c>
      <c r="B42" s="118" t="s">
        <v>274</v>
      </c>
      <c r="C42" s="115">
        <v>8354587</v>
      </c>
      <c r="D42" s="116">
        <v>0</v>
      </c>
      <c r="E42" s="115">
        <v>8354587</v>
      </c>
      <c r="G42" s="32"/>
      <c r="H42" s="32"/>
    </row>
    <row r="43" spans="1:8" x14ac:dyDescent="0.2">
      <c r="A43" s="40" t="s">
        <v>58</v>
      </c>
      <c r="B43" s="40" t="s">
        <v>275</v>
      </c>
      <c r="C43" s="115">
        <v>8354587</v>
      </c>
      <c r="D43" s="116">
        <v>0</v>
      </c>
      <c r="E43" s="115">
        <v>8354587</v>
      </c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H43"/>
  <sheetViews>
    <sheetView workbookViewId="0">
      <selection activeCell="G33" sqref="G33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7" width="10.140625" style="41" bestFit="1" customWidth="1"/>
    <col min="8" max="16384" width="9.140625" style="41"/>
  </cols>
  <sheetData>
    <row r="1" spans="1:8" x14ac:dyDescent="0.2">
      <c r="A1" s="98" t="s">
        <v>303</v>
      </c>
      <c r="B1" s="99"/>
      <c r="C1" s="90"/>
    </row>
    <row r="2" spans="1:8" x14ac:dyDescent="0.2">
      <c r="A2" s="99"/>
      <c r="B2" s="99"/>
      <c r="C2" s="90"/>
    </row>
    <row r="3" spans="1:8" x14ac:dyDescent="0.2">
      <c r="A3" s="126" t="s">
        <v>0</v>
      </c>
      <c r="B3" s="126"/>
      <c r="C3" s="126"/>
    </row>
    <row r="4" spans="1:8" x14ac:dyDescent="0.2">
      <c r="A4" s="127" t="s">
        <v>399</v>
      </c>
      <c r="B4" s="128"/>
      <c r="C4" s="128"/>
    </row>
    <row r="5" spans="1:8" x14ac:dyDescent="0.2">
      <c r="A5" s="40"/>
      <c r="B5" s="40"/>
      <c r="E5" s="100" t="s">
        <v>2</v>
      </c>
    </row>
    <row r="6" spans="1:8" s="105" customFormat="1" x14ac:dyDescent="0.2">
      <c r="A6" s="101" t="s">
        <v>3</v>
      </c>
      <c r="B6" s="101" t="s">
        <v>4</v>
      </c>
      <c r="C6" s="102" t="s">
        <v>5</v>
      </c>
      <c r="D6" s="102" t="s">
        <v>379</v>
      </c>
      <c r="E6" s="103" t="s">
        <v>7</v>
      </c>
    </row>
    <row r="7" spans="1:8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8" x14ac:dyDescent="0.2">
      <c r="A8" s="118" t="s">
        <v>8</v>
      </c>
      <c r="B8" s="118" t="s">
        <v>309</v>
      </c>
      <c r="C8" s="89">
        <f>SUM(C9:C21)</f>
        <v>30197566</v>
      </c>
      <c r="D8" s="89">
        <f>SUM(D9:D21)</f>
        <v>-3987377</v>
      </c>
      <c r="E8" s="89">
        <f>+C8+D8</f>
        <v>26210189</v>
      </c>
      <c r="G8" s="32"/>
      <c r="H8" s="32"/>
    </row>
    <row r="9" spans="1:8" x14ac:dyDescent="0.2">
      <c r="A9" s="118" t="s">
        <v>10</v>
      </c>
      <c r="B9" s="118" t="s">
        <v>310</v>
      </c>
      <c r="C9" s="115">
        <v>1994128</v>
      </c>
      <c r="D9" s="116">
        <v>0</v>
      </c>
      <c r="E9" s="115">
        <v>1994128</v>
      </c>
      <c r="G9" s="32"/>
      <c r="H9" s="32"/>
    </row>
    <row r="10" spans="1:8" x14ac:dyDescent="0.2">
      <c r="A10" s="118" t="s">
        <v>12</v>
      </c>
      <c r="B10" s="119" t="s">
        <v>311</v>
      </c>
      <c r="C10" s="115">
        <v>2611525</v>
      </c>
      <c r="D10" s="116">
        <v>0</v>
      </c>
      <c r="E10" s="115">
        <v>2611525</v>
      </c>
      <c r="G10" s="32"/>
      <c r="H10" s="32"/>
    </row>
    <row r="11" spans="1:8" ht="25.5" x14ac:dyDescent="0.2">
      <c r="A11" s="118" t="s">
        <v>14</v>
      </c>
      <c r="B11" s="119" t="s">
        <v>312</v>
      </c>
      <c r="C11" s="115">
        <v>503428</v>
      </c>
      <c r="D11" s="115">
        <v>-180464</v>
      </c>
      <c r="E11" s="115">
        <v>322964</v>
      </c>
      <c r="G11" s="32"/>
      <c r="H11" s="32"/>
    </row>
    <row r="12" spans="1:8" x14ac:dyDescent="0.2">
      <c r="A12" s="118" t="s">
        <v>16</v>
      </c>
      <c r="B12" s="118" t="s">
        <v>313</v>
      </c>
      <c r="C12" s="115">
        <v>21999177</v>
      </c>
      <c r="D12" s="115">
        <v>-2487679</v>
      </c>
      <c r="E12" s="115">
        <v>19511498</v>
      </c>
      <c r="G12" s="32"/>
      <c r="H12" s="32"/>
    </row>
    <row r="13" spans="1:8" x14ac:dyDescent="0.2">
      <c r="A13" s="118" t="s">
        <v>18</v>
      </c>
      <c r="B13" s="118" t="s">
        <v>314</v>
      </c>
      <c r="C13" s="116">
        <v>0</v>
      </c>
      <c r="D13" s="116">
        <v>0</v>
      </c>
      <c r="E13" s="116">
        <v>0</v>
      </c>
      <c r="G13" s="32"/>
      <c r="H13" s="32"/>
    </row>
    <row r="14" spans="1:8" x14ac:dyDescent="0.2">
      <c r="A14" s="118" t="s">
        <v>20</v>
      </c>
      <c r="B14" s="118" t="s">
        <v>315</v>
      </c>
      <c r="C14" s="115">
        <v>1801</v>
      </c>
      <c r="D14" s="116">
        <v>0</v>
      </c>
      <c r="E14" s="115">
        <v>1801</v>
      </c>
      <c r="G14" s="32"/>
      <c r="H14" s="32"/>
    </row>
    <row r="15" spans="1:8" x14ac:dyDescent="0.2">
      <c r="A15" s="118" t="s">
        <v>128</v>
      </c>
      <c r="B15" s="118" t="s">
        <v>316</v>
      </c>
      <c r="C15" s="115">
        <v>947809</v>
      </c>
      <c r="D15" s="115">
        <v>-606486</v>
      </c>
      <c r="E15" s="115">
        <v>341323</v>
      </c>
      <c r="G15" s="32"/>
      <c r="H15" s="32"/>
    </row>
    <row r="16" spans="1:8" x14ac:dyDescent="0.2">
      <c r="A16" s="118" t="s">
        <v>22</v>
      </c>
      <c r="B16" s="118" t="s">
        <v>123</v>
      </c>
      <c r="C16" s="115">
        <v>223195</v>
      </c>
      <c r="D16" s="115">
        <v>-138151</v>
      </c>
      <c r="E16" s="115">
        <v>85044</v>
      </c>
      <c r="G16" s="32"/>
      <c r="H16" s="32"/>
    </row>
    <row r="17" spans="1:8" x14ac:dyDescent="0.2">
      <c r="A17" s="118" t="s">
        <v>122</v>
      </c>
      <c r="B17" s="119" t="s">
        <v>317</v>
      </c>
      <c r="C17" s="115">
        <v>976475</v>
      </c>
      <c r="D17" s="115">
        <v>-457661</v>
      </c>
      <c r="E17" s="115">
        <v>518814</v>
      </c>
      <c r="G17" s="32"/>
      <c r="H17" s="32"/>
    </row>
    <row r="18" spans="1:8" ht="25.5" x14ac:dyDescent="0.2">
      <c r="A18" s="118" t="s">
        <v>177</v>
      </c>
      <c r="B18" s="119" t="s">
        <v>250</v>
      </c>
      <c r="C18" s="115">
        <v>0</v>
      </c>
      <c r="D18" s="115">
        <v>0</v>
      </c>
      <c r="E18" s="115">
        <v>0</v>
      </c>
      <c r="G18" s="32"/>
      <c r="H18" s="32"/>
    </row>
    <row r="19" spans="1:8" x14ac:dyDescent="0.2">
      <c r="A19" s="118" t="s">
        <v>179</v>
      </c>
      <c r="B19" s="118" t="s">
        <v>131</v>
      </c>
      <c r="C19" s="115">
        <v>187640</v>
      </c>
      <c r="D19" s="116">
        <v>0</v>
      </c>
      <c r="E19" s="115">
        <v>187640</v>
      </c>
      <c r="G19" s="32"/>
      <c r="H19" s="32"/>
    </row>
    <row r="20" spans="1:8" x14ac:dyDescent="0.2">
      <c r="A20" s="118" t="s">
        <v>162</v>
      </c>
      <c r="B20" s="118" t="s">
        <v>318</v>
      </c>
      <c r="C20" s="115">
        <v>752388</v>
      </c>
      <c r="D20" s="115">
        <v>-116936</v>
      </c>
      <c r="E20" s="115">
        <v>635452</v>
      </c>
      <c r="G20" s="32"/>
      <c r="H20" s="32"/>
    </row>
    <row r="21" spans="1:8" x14ac:dyDescent="0.2">
      <c r="A21" s="118" t="s">
        <v>182</v>
      </c>
      <c r="B21" s="118" t="s">
        <v>133</v>
      </c>
      <c r="C21" s="115">
        <v>0</v>
      </c>
      <c r="D21" s="115">
        <v>0</v>
      </c>
      <c r="E21" s="115">
        <v>0</v>
      </c>
      <c r="G21" s="32"/>
      <c r="H21" s="32"/>
    </row>
    <row r="22" spans="1:8" x14ac:dyDescent="0.2">
      <c r="A22" s="118" t="s">
        <v>28</v>
      </c>
      <c r="B22" s="118" t="s">
        <v>29</v>
      </c>
      <c r="C22" s="89">
        <f>+C23+C35</f>
        <v>26210189</v>
      </c>
      <c r="D22" s="89">
        <f>+D23+D35</f>
        <v>0</v>
      </c>
      <c r="E22" s="89">
        <f>+C22+D22</f>
        <v>26210189</v>
      </c>
      <c r="G22" s="32"/>
      <c r="H22" s="32"/>
    </row>
    <row r="23" spans="1:8" x14ac:dyDescent="0.2">
      <c r="A23" s="118" t="s">
        <v>30</v>
      </c>
      <c r="B23" s="118" t="s">
        <v>282</v>
      </c>
      <c r="C23" s="89">
        <f>SUM(C24:C34)</f>
        <v>21154030</v>
      </c>
      <c r="D23" s="89">
        <f>SUM(D24:D34)</f>
        <v>0</v>
      </c>
      <c r="E23" s="89">
        <f>+C23+D23</f>
        <v>21154030</v>
      </c>
      <c r="G23" s="32"/>
      <c r="H23" s="32"/>
    </row>
    <row r="24" spans="1:8" x14ac:dyDescent="0.2">
      <c r="A24" s="118" t="s">
        <v>32</v>
      </c>
      <c r="B24" s="118" t="s">
        <v>319</v>
      </c>
      <c r="C24" s="115">
        <v>2306724</v>
      </c>
      <c r="D24" s="116">
        <v>0</v>
      </c>
      <c r="E24" s="115">
        <v>2306724</v>
      </c>
      <c r="G24" s="32"/>
      <c r="H24" s="32"/>
    </row>
    <row r="25" spans="1:8" x14ac:dyDescent="0.2">
      <c r="A25" s="118" t="s">
        <v>34</v>
      </c>
      <c r="B25" s="118" t="s">
        <v>320</v>
      </c>
      <c r="C25" s="115">
        <v>7638653</v>
      </c>
      <c r="D25" s="116">
        <v>0</v>
      </c>
      <c r="E25" s="115">
        <v>7638653</v>
      </c>
      <c r="G25" s="32"/>
      <c r="H25" s="32"/>
    </row>
    <row r="26" spans="1:8" x14ac:dyDescent="0.2">
      <c r="A26" s="118" t="s">
        <v>36</v>
      </c>
      <c r="B26" s="118" t="s">
        <v>321</v>
      </c>
      <c r="C26" s="115">
        <v>10620547</v>
      </c>
      <c r="D26" s="116">
        <v>0</v>
      </c>
      <c r="E26" s="115">
        <v>10620547</v>
      </c>
      <c r="G26" s="32"/>
      <c r="H26" s="32"/>
    </row>
    <row r="27" spans="1:8" x14ac:dyDescent="0.2">
      <c r="A27" s="118" t="s">
        <v>134</v>
      </c>
      <c r="B27" s="118" t="s">
        <v>268</v>
      </c>
      <c r="C27" s="115">
        <v>0</v>
      </c>
      <c r="D27" s="116">
        <v>0</v>
      </c>
      <c r="E27" s="115">
        <v>0</v>
      </c>
      <c r="G27" s="32"/>
      <c r="H27" s="32"/>
    </row>
    <row r="28" spans="1:8" ht="25.5" x14ac:dyDescent="0.2">
      <c r="A28" s="118" t="s">
        <v>38</v>
      </c>
      <c r="B28" s="119" t="s">
        <v>328</v>
      </c>
      <c r="C28" s="115">
        <v>8160</v>
      </c>
      <c r="D28" s="116">
        <v>0</v>
      </c>
      <c r="E28" s="115">
        <v>8160</v>
      </c>
      <c r="G28" s="32"/>
      <c r="H28" s="32"/>
    </row>
    <row r="29" spans="1:8" x14ac:dyDescent="0.2">
      <c r="A29" s="118" t="s">
        <v>252</v>
      </c>
      <c r="B29" s="118" t="s">
        <v>272</v>
      </c>
      <c r="C29" s="115">
        <v>81702</v>
      </c>
      <c r="D29" s="116">
        <v>0</v>
      </c>
      <c r="E29" s="115">
        <v>81702</v>
      </c>
      <c r="G29" s="32"/>
      <c r="H29" s="32"/>
    </row>
    <row r="30" spans="1:8" x14ac:dyDescent="0.2">
      <c r="A30" s="118" t="s">
        <v>253</v>
      </c>
      <c r="B30" s="119" t="s">
        <v>322</v>
      </c>
      <c r="C30" s="115">
        <v>4670</v>
      </c>
      <c r="D30" s="116">
        <v>0</v>
      </c>
      <c r="E30" s="115">
        <v>4670</v>
      </c>
      <c r="G30" s="32"/>
      <c r="H30" s="32"/>
    </row>
    <row r="31" spans="1:8" x14ac:dyDescent="0.2">
      <c r="A31" s="118" t="s">
        <v>42</v>
      </c>
      <c r="B31" s="118" t="s">
        <v>323</v>
      </c>
      <c r="C31" s="115">
        <v>4882</v>
      </c>
      <c r="D31" s="116">
        <v>0</v>
      </c>
      <c r="E31" s="115">
        <v>4882</v>
      </c>
      <c r="G31" s="32"/>
      <c r="H31" s="32"/>
    </row>
    <row r="32" spans="1:8" ht="25.5" x14ac:dyDescent="0.2">
      <c r="A32" s="118" t="s">
        <v>44</v>
      </c>
      <c r="B32" s="119" t="s">
        <v>368</v>
      </c>
      <c r="C32" s="115">
        <v>0</v>
      </c>
      <c r="D32" s="116">
        <v>0</v>
      </c>
      <c r="E32" s="115">
        <v>0</v>
      </c>
      <c r="G32" s="32"/>
      <c r="H32" s="32"/>
    </row>
    <row r="33" spans="1:8" x14ac:dyDescent="0.2">
      <c r="A33" s="118" t="s">
        <v>138</v>
      </c>
      <c r="B33" s="118" t="s">
        <v>324</v>
      </c>
      <c r="C33" s="115">
        <v>15888</v>
      </c>
      <c r="D33" s="116">
        <v>0</v>
      </c>
      <c r="E33" s="115">
        <v>15888</v>
      </c>
      <c r="G33" s="32"/>
      <c r="H33" s="32"/>
    </row>
    <row r="34" spans="1:8" x14ac:dyDescent="0.2">
      <c r="A34" s="118" t="s">
        <v>166</v>
      </c>
      <c r="B34" s="119" t="s">
        <v>325</v>
      </c>
      <c r="C34" s="115">
        <v>472804</v>
      </c>
      <c r="D34" s="116">
        <v>0</v>
      </c>
      <c r="E34" s="115">
        <v>472804</v>
      </c>
      <c r="G34" s="32"/>
      <c r="H34" s="32"/>
    </row>
    <row r="35" spans="1:8" x14ac:dyDescent="0.2">
      <c r="A35" s="118" t="s">
        <v>46</v>
      </c>
      <c r="B35" s="118" t="s">
        <v>47</v>
      </c>
      <c r="C35" s="89">
        <f>SUM(C36:C40)</f>
        <v>5056159</v>
      </c>
      <c r="D35" s="89">
        <f>SUM(D36:D40)</f>
        <v>0</v>
      </c>
      <c r="E35" s="89">
        <f>+C35+D35</f>
        <v>5056159</v>
      </c>
      <c r="G35" s="32"/>
      <c r="H35" s="32"/>
    </row>
    <row r="36" spans="1:8" x14ac:dyDescent="0.2">
      <c r="A36" s="118" t="s">
        <v>329</v>
      </c>
      <c r="B36" s="118" t="s">
        <v>49</v>
      </c>
      <c r="C36" s="115">
        <v>8426043</v>
      </c>
      <c r="D36" s="116">
        <v>0</v>
      </c>
      <c r="E36" s="115">
        <v>8426043</v>
      </c>
      <c r="G36" s="32"/>
      <c r="H36" s="32"/>
    </row>
    <row r="37" spans="1:8" x14ac:dyDescent="0.2">
      <c r="A37" s="118" t="s">
        <v>330</v>
      </c>
      <c r="B37" s="118" t="s">
        <v>376</v>
      </c>
      <c r="C37" s="115">
        <v>151673</v>
      </c>
      <c r="D37" s="116">
        <v>0</v>
      </c>
      <c r="E37" s="115">
        <v>151673</v>
      </c>
      <c r="G37" s="32"/>
      <c r="H37" s="32"/>
    </row>
    <row r="38" spans="1:8" x14ac:dyDescent="0.2">
      <c r="A38" s="118" t="s">
        <v>332</v>
      </c>
      <c r="B38" s="120" t="s">
        <v>331</v>
      </c>
      <c r="C38" s="115">
        <v>277843</v>
      </c>
      <c r="D38" s="116">
        <v>0</v>
      </c>
      <c r="E38" s="115">
        <v>277843</v>
      </c>
      <c r="G38" s="32"/>
      <c r="H38" s="32"/>
    </row>
    <row r="39" spans="1:8" ht="25.5" x14ac:dyDescent="0.2">
      <c r="A39" s="118" t="s">
        <v>369</v>
      </c>
      <c r="B39" s="121" t="s">
        <v>372</v>
      </c>
      <c r="C39" s="116">
        <v>-175</v>
      </c>
      <c r="D39" s="116">
        <v>0</v>
      </c>
      <c r="E39" s="116">
        <v>-175</v>
      </c>
      <c r="G39" s="32"/>
      <c r="H39" s="32"/>
    </row>
    <row r="40" spans="1:8" x14ac:dyDescent="0.2">
      <c r="A40" s="118" t="s">
        <v>371</v>
      </c>
      <c r="B40" s="120" t="s">
        <v>327</v>
      </c>
      <c r="C40" s="115">
        <v>-3799225</v>
      </c>
      <c r="D40" s="116">
        <v>0</v>
      </c>
      <c r="E40" s="115">
        <v>-3799225</v>
      </c>
      <c r="G40" s="32"/>
      <c r="H40" s="32"/>
    </row>
    <row r="41" spans="1:8" x14ac:dyDescent="0.2">
      <c r="A41" s="118" t="s">
        <v>54</v>
      </c>
      <c r="B41" s="118" t="s">
        <v>55</v>
      </c>
      <c r="C41" s="116">
        <v>0</v>
      </c>
      <c r="D41" s="116">
        <v>0</v>
      </c>
      <c r="E41" s="116">
        <v>0</v>
      </c>
      <c r="G41" s="32"/>
      <c r="H41" s="32"/>
    </row>
    <row r="42" spans="1:8" x14ac:dyDescent="0.2">
      <c r="A42" s="118" t="s">
        <v>56</v>
      </c>
      <c r="B42" s="118" t="s">
        <v>274</v>
      </c>
      <c r="C42" s="115">
        <v>11883444</v>
      </c>
      <c r="D42" s="116">
        <v>0</v>
      </c>
      <c r="E42" s="115">
        <v>11883444</v>
      </c>
      <c r="G42" s="32"/>
      <c r="H42" s="32"/>
    </row>
    <row r="43" spans="1:8" x14ac:dyDescent="0.2">
      <c r="A43" s="40" t="s">
        <v>58</v>
      </c>
      <c r="B43" s="40" t="s">
        <v>275</v>
      </c>
      <c r="C43" s="115">
        <v>11883444</v>
      </c>
      <c r="D43" s="116">
        <v>0</v>
      </c>
      <c r="E43" s="115">
        <v>11883444</v>
      </c>
      <c r="G43" s="32"/>
      <c r="H43" s="32"/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G43"/>
  <sheetViews>
    <sheetView workbookViewId="0">
      <selection activeCell="E35" sqref="E35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5703125" style="41" bestFit="1" customWidth="1"/>
    <col min="7" max="16384" width="9.140625" style="41"/>
  </cols>
  <sheetData>
    <row r="1" spans="1:5" x14ac:dyDescent="0.2">
      <c r="A1" s="98" t="s">
        <v>303</v>
      </c>
      <c r="B1" s="99"/>
      <c r="C1" s="90"/>
    </row>
    <row r="2" spans="1:5" x14ac:dyDescent="0.2">
      <c r="A2" s="99"/>
      <c r="B2" s="99"/>
      <c r="C2" s="90"/>
    </row>
    <row r="3" spans="1:5" x14ac:dyDescent="0.2">
      <c r="A3" s="126" t="s">
        <v>0</v>
      </c>
      <c r="B3" s="126"/>
      <c r="C3" s="126"/>
    </row>
    <row r="4" spans="1:5" x14ac:dyDescent="0.2">
      <c r="A4" s="127" t="s">
        <v>397</v>
      </c>
      <c r="B4" s="128"/>
      <c r="C4" s="128"/>
    </row>
    <row r="5" spans="1:5" x14ac:dyDescent="0.2">
      <c r="A5" s="40"/>
      <c r="B5" s="40"/>
      <c r="E5" s="100" t="s">
        <v>2</v>
      </c>
    </row>
    <row r="6" spans="1:5" s="105" customFormat="1" x14ac:dyDescent="0.2">
      <c r="A6" s="101" t="s">
        <v>3</v>
      </c>
      <c r="B6" s="101" t="s">
        <v>4</v>
      </c>
      <c r="C6" s="102" t="s">
        <v>5</v>
      </c>
      <c r="D6" s="102" t="s">
        <v>379</v>
      </c>
      <c r="E6" s="103" t="s">
        <v>7</v>
      </c>
    </row>
    <row r="7" spans="1:5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5" x14ac:dyDescent="0.2">
      <c r="A8" s="57" t="s">
        <v>8</v>
      </c>
      <c r="B8" s="57" t="s">
        <v>309</v>
      </c>
      <c r="C8" s="89">
        <f>SUM(C9:C21)</f>
        <v>27743673</v>
      </c>
      <c r="D8" s="89">
        <f>SUM(D9:D21)</f>
        <v>-3071229</v>
      </c>
      <c r="E8" s="89">
        <f>SUM(E9:E21)</f>
        <v>24672444</v>
      </c>
    </row>
    <row r="9" spans="1:5" x14ac:dyDescent="0.2">
      <c r="A9" s="57" t="s">
        <v>10</v>
      </c>
      <c r="B9" s="57" t="s">
        <v>310</v>
      </c>
      <c r="C9" s="115">
        <v>571302</v>
      </c>
      <c r="D9" s="116">
        <v>0</v>
      </c>
      <c r="E9" s="115">
        <v>571302</v>
      </c>
    </row>
    <row r="10" spans="1:5" x14ac:dyDescent="0.2">
      <c r="A10" s="57" t="s">
        <v>12</v>
      </c>
      <c r="B10" s="58" t="s">
        <v>311</v>
      </c>
      <c r="C10" s="115">
        <v>1474366</v>
      </c>
      <c r="D10" s="116">
        <v>0</v>
      </c>
      <c r="E10" s="115">
        <v>1474366</v>
      </c>
    </row>
    <row r="11" spans="1:5" ht="25.5" x14ac:dyDescent="0.2">
      <c r="A11" s="57" t="s">
        <v>14</v>
      </c>
      <c r="B11" s="58" t="s">
        <v>312</v>
      </c>
      <c r="C11" s="115">
        <v>480606</v>
      </c>
      <c r="D11" s="115">
        <v>-114659</v>
      </c>
      <c r="E11" s="115">
        <v>365947</v>
      </c>
    </row>
    <row r="12" spans="1:5" x14ac:dyDescent="0.2">
      <c r="A12" s="57" t="s">
        <v>16</v>
      </c>
      <c r="B12" s="57" t="s">
        <v>313</v>
      </c>
      <c r="C12" s="115">
        <v>22276988</v>
      </c>
      <c r="D12" s="115">
        <v>-1820738</v>
      </c>
      <c r="E12" s="115">
        <v>20456250</v>
      </c>
    </row>
    <row r="13" spans="1:5" x14ac:dyDescent="0.2">
      <c r="A13" s="57" t="s">
        <v>18</v>
      </c>
      <c r="B13" s="57" t="s">
        <v>314</v>
      </c>
      <c r="C13" s="116">
        <v>0</v>
      </c>
      <c r="D13" s="116">
        <v>0</v>
      </c>
      <c r="E13" s="116">
        <v>0</v>
      </c>
    </row>
    <row r="14" spans="1:5" x14ac:dyDescent="0.2">
      <c r="A14" s="57" t="s">
        <v>20</v>
      </c>
      <c r="B14" s="57" t="s">
        <v>315</v>
      </c>
      <c r="C14" s="115">
        <v>2112</v>
      </c>
      <c r="D14" s="116">
        <v>0</v>
      </c>
      <c r="E14" s="115">
        <v>2112</v>
      </c>
    </row>
    <row r="15" spans="1:5" x14ac:dyDescent="0.2">
      <c r="A15" s="57" t="s">
        <v>128</v>
      </c>
      <c r="B15" s="57" t="s">
        <v>316</v>
      </c>
      <c r="C15" s="115">
        <v>914391</v>
      </c>
      <c r="D15" s="115">
        <v>-513508</v>
      </c>
      <c r="E15" s="115">
        <v>400883</v>
      </c>
    </row>
    <row r="16" spans="1:5" x14ac:dyDescent="0.2">
      <c r="A16" s="57" t="s">
        <v>22</v>
      </c>
      <c r="B16" s="57" t="s">
        <v>123</v>
      </c>
      <c r="C16" s="115">
        <v>191603</v>
      </c>
      <c r="D16" s="115">
        <v>-122018</v>
      </c>
      <c r="E16" s="115">
        <v>69585</v>
      </c>
    </row>
    <row r="17" spans="1:7" x14ac:dyDescent="0.2">
      <c r="A17" s="57" t="s">
        <v>122</v>
      </c>
      <c r="B17" s="58" t="s">
        <v>317</v>
      </c>
      <c r="C17" s="115">
        <v>971507</v>
      </c>
      <c r="D17" s="115">
        <v>-443360</v>
      </c>
      <c r="E17" s="115">
        <v>528147</v>
      </c>
    </row>
    <row r="18" spans="1:7" ht="25.5" x14ac:dyDescent="0.2">
      <c r="A18" s="57" t="s">
        <v>177</v>
      </c>
      <c r="B18" s="58" t="s">
        <v>250</v>
      </c>
      <c r="C18" s="115">
        <v>0</v>
      </c>
      <c r="D18" s="115">
        <v>0</v>
      </c>
      <c r="E18" s="115">
        <v>0</v>
      </c>
    </row>
    <row r="19" spans="1:7" x14ac:dyDescent="0.2">
      <c r="A19" s="57" t="s">
        <v>179</v>
      </c>
      <c r="B19" s="57" t="s">
        <v>131</v>
      </c>
      <c r="C19" s="115">
        <v>187640</v>
      </c>
      <c r="D19" s="116">
        <v>0</v>
      </c>
      <c r="E19" s="115">
        <v>187640</v>
      </c>
    </row>
    <row r="20" spans="1:7" x14ac:dyDescent="0.2">
      <c r="A20" s="57" t="s">
        <v>162</v>
      </c>
      <c r="B20" s="57" t="s">
        <v>318</v>
      </c>
      <c r="C20" s="115">
        <v>673158</v>
      </c>
      <c r="D20" s="115">
        <v>-56946</v>
      </c>
      <c r="E20" s="115">
        <v>616212</v>
      </c>
    </row>
    <row r="21" spans="1:7" x14ac:dyDescent="0.2">
      <c r="A21" s="57" t="s">
        <v>182</v>
      </c>
      <c r="B21" s="57" t="s">
        <v>133</v>
      </c>
      <c r="C21" s="115">
        <v>0</v>
      </c>
      <c r="D21" s="115">
        <v>0</v>
      </c>
      <c r="E21" s="115">
        <v>0</v>
      </c>
    </row>
    <row r="22" spans="1:7" x14ac:dyDescent="0.2">
      <c r="A22" s="57" t="s">
        <v>28</v>
      </c>
      <c r="B22" s="57" t="s">
        <v>29</v>
      </c>
      <c r="C22" s="89">
        <f>+C23+C35</f>
        <v>24672444</v>
      </c>
      <c r="D22" s="89">
        <f>+D23+D35</f>
        <v>0</v>
      </c>
      <c r="E22" s="89">
        <f>+E23+E35</f>
        <v>24672444</v>
      </c>
    </row>
    <row r="23" spans="1:7" x14ac:dyDescent="0.2">
      <c r="A23" s="57" t="s">
        <v>30</v>
      </c>
      <c r="B23" s="57" t="s">
        <v>282</v>
      </c>
      <c r="C23" s="89">
        <f>SUM(C24:C34)</f>
        <v>18779290</v>
      </c>
      <c r="D23" s="89">
        <f>SUM(D24:D34)</f>
        <v>0</v>
      </c>
      <c r="E23" s="89">
        <f>SUM(E24:E34)</f>
        <v>18779290</v>
      </c>
      <c r="F23" s="117"/>
      <c r="G23" s="32"/>
    </row>
    <row r="24" spans="1:7" x14ac:dyDescent="0.2">
      <c r="A24" s="57" t="s">
        <v>32</v>
      </c>
      <c r="B24" s="57" t="s">
        <v>319</v>
      </c>
      <c r="C24" s="115">
        <v>1985331</v>
      </c>
      <c r="D24" s="116">
        <v>0</v>
      </c>
      <c r="E24" s="115">
        <v>1985331</v>
      </c>
    </row>
    <row r="25" spans="1:7" x14ac:dyDescent="0.2">
      <c r="A25" s="57" t="s">
        <v>34</v>
      </c>
      <c r="B25" s="57" t="s">
        <v>320</v>
      </c>
      <c r="C25" s="115">
        <v>3773826</v>
      </c>
      <c r="D25" s="116">
        <v>0</v>
      </c>
      <c r="E25" s="115">
        <v>3773826</v>
      </c>
    </row>
    <row r="26" spans="1:7" x14ac:dyDescent="0.2">
      <c r="A26" s="57" t="s">
        <v>36</v>
      </c>
      <c r="B26" s="57" t="s">
        <v>321</v>
      </c>
      <c r="C26" s="115">
        <v>12493961</v>
      </c>
      <c r="D26" s="116">
        <v>0</v>
      </c>
      <c r="E26" s="115">
        <v>12493961</v>
      </c>
    </row>
    <row r="27" spans="1:7" x14ac:dyDescent="0.2">
      <c r="A27" s="57" t="s">
        <v>134</v>
      </c>
      <c r="B27" s="57" t="s">
        <v>268</v>
      </c>
      <c r="C27" s="115">
        <v>0</v>
      </c>
      <c r="D27" s="116">
        <v>0</v>
      </c>
      <c r="E27" s="115">
        <v>0</v>
      </c>
    </row>
    <row r="28" spans="1:7" ht="25.5" x14ac:dyDescent="0.2">
      <c r="A28" s="57" t="s">
        <v>38</v>
      </c>
      <c r="B28" s="58" t="s">
        <v>328</v>
      </c>
      <c r="C28" s="115">
        <v>1157</v>
      </c>
      <c r="D28" s="116">
        <v>0</v>
      </c>
      <c r="E28" s="115">
        <v>1157</v>
      </c>
    </row>
    <row r="29" spans="1:7" x14ac:dyDescent="0.2">
      <c r="A29" s="57" t="s">
        <v>252</v>
      </c>
      <c r="B29" s="57" t="s">
        <v>272</v>
      </c>
      <c r="C29" s="115">
        <v>49993</v>
      </c>
      <c r="D29" s="116">
        <v>0</v>
      </c>
      <c r="E29" s="115">
        <v>49993</v>
      </c>
    </row>
    <row r="30" spans="1:7" x14ac:dyDescent="0.2">
      <c r="A30" s="57" t="s">
        <v>253</v>
      </c>
      <c r="B30" s="58" t="s">
        <v>322</v>
      </c>
      <c r="C30" s="116">
        <v>994</v>
      </c>
      <c r="D30" s="116">
        <v>0</v>
      </c>
      <c r="E30" s="116">
        <v>994</v>
      </c>
    </row>
    <row r="31" spans="1:7" x14ac:dyDescent="0.2">
      <c r="A31" s="57" t="s">
        <v>42</v>
      </c>
      <c r="B31" s="57" t="s">
        <v>323</v>
      </c>
      <c r="C31" s="115">
        <v>4889</v>
      </c>
      <c r="D31" s="116">
        <v>0</v>
      </c>
      <c r="E31" s="115">
        <v>4889</v>
      </c>
    </row>
    <row r="32" spans="1:7" ht="25.5" x14ac:dyDescent="0.2">
      <c r="A32" s="57" t="s">
        <v>44</v>
      </c>
      <c r="B32" s="58" t="s">
        <v>368</v>
      </c>
      <c r="C32" s="115">
        <v>0</v>
      </c>
      <c r="D32" s="116">
        <v>0</v>
      </c>
      <c r="E32" s="115">
        <v>0</v>
      </c>
    </row>
    <row r="33" spans="1:7" x14ac:dyDescent="0.2">
      <c r="A33" s="57" t="s">
        <v>138</v>
      </c>
      <c r="B33" s="57" t="s">
        <v>324</v>
      </c>
      <c r="C33" s="115">
        <v>25481</v>
      </c>
      <c r="D33" s="116">
        <v>0</v>
      </c>
      <c r="E33" s="115">
        <v>25481</v>
      </c>
    </row>
    <row r="34" spans="1:7" x14ac:dyDescent="0.2">
      <c r="A34" s="57" t="s">
        <v>166</v>
      </c>
      <c r="B34" s="58" t="s">
        <v>325</v>
      </c>
      <c r="C34" s="115">
        <v>443658</v>
      </c>
      <c r="D34" s="116">
        <v>0</v>
      </c>
      <c r="E34" s="115">
        <v>443658</v>
      </c>
      <c r="F34" s="117"/>
      <c r="G34" s="32"/>
    </row>
    <row r="35" spans="1:7" x14ac:dyDescent="0.2">
      <c r="A35" s="57" t="s">
        <v>46</v>
      </c>
      <c r="B35" s="57" t="s">
        <v>47</v>
      </c>
      <c r="C35" s="89">
        <f>SUM(C36:C40)</f>
        <v>5893154</v>
      </c>
      <c r="D35" s="89">
        <f>SUM(D36:D40)</f>
        <v>0</v>
      </c>
      <c r="E35" s="89">
        <f>SUM(E36:E40)</f>
        <v>5893154</v>
      </c>
      <c r="G35" s="32"/>
    </row>
    <row r="36" spans="1:7" x14ac:dyDescent="0.2">
      <c r="A36" s="57" t="s">
        <v>329</v>
      </c>
      <c r="B36" s="57" t="s">
        <v>49</v>
      </c>
      <c r="C36" s="115">
        <v>8426043</v>
      </c>
      <c r="D36" s="116">
        <v>0</v>
      </c>
      <c r="E36" s="115">
        <v>8426043</v>
      </c>
      <c r="G36" s="32"/>
    </row>
    <row r="37" spans="1:7" x14ac:dyDescent="0.2">
      <c r="A37" s="57" t="s">
        <v>330</v>
      </c>
      <c r="B37" s="57" t="s">
        <v>376</v>
      </c>
      <c r="C37" s="115">
        <v>151673</v>
      </c>
      <c r="D37" s="116">
        <v>0</v>
      </c>
      <c r="E37" s="115">
        <v>151673</v>
      </c>
    </row>
    <row r="38" spans="1:7" x14ac:dyDescent="0.2">
      <c r="A38" s="57" t="s">
        <v>332</v>
      </c>
      <c r="B38" s="59" t="s">
        <v>331</v>
      </c>
      <c r="C38" s="115">
        <v>278125</v>
      </c>
      <c r="D38" s="116">
        <v>0</v>
      </c>
      <c r="E38" s="115">
        <v>278125</v>
      </c>
    </row>
    <row r="39" spans="1:7" ht="25.5" x14ac:dyDescent="0.2">
      <c r="A39" s="57" t="s">
        <v>369</v>
      </c>
      <c r="B39" s="66" t="s">
        <v>372</v>
      </c>
      <c r="C39" s="116">
        <v>-146</v>
      </c>
      <c r="D39" s="116">
        <v>0</v>
      </c>
      <c r="E39" s="116">
        <v>-146</v>
      </c>
    </row>
    <row r="40" spans="1:7" x14ac:dyDescent="0.2">
      <c r="A40" s="57" t="s">
        <v>371</v>
      </c>
      <c r="B40" s="59" t="s">
        <v>327</v>
      </c>
      <c r="C40" s="115">
        <v>-2962541</v>
      </c>
      <c r="D40" s="116">
        <v>0</v>
      </c>
      <c r="E40" s="115">
        <v>-2962541</v>
      </c>
    </row>
    <row r="41" spans="1:7" x14ac:dyDescent="0.2">
      <c r="A41" s="57" t="s">
        <v>54</v>
      </c>
      <c r="B41" s="57" t="s">
        <v>55</v>
      </c>
      <c r="C41" s="116">
        <v>0</v>
      </c>
      <c r="D41" s="116">
        <v>0</v>
      </c>
      <c r="E41" s="116">
        <v>0</v>
      </c>
    </row>
    <row r="42" spans="1:7" x14ac:dyDescent="0.2">
      <c r="A42" s="57" t="s">
        <v>56</v>
      </c>
      <c r="B42" s="57" t="s">
        <v>274</v>
      </c>
      <c r="C42" s="115">
        <v>12842707</v>
      </c>
      <c r="D42" s="116">
        <v>0</v>
      </c>
      <c r="E42" s="115">
        <v>12842707</v>
      </c>
    </row>
    <row r="43" spans="1:7" x14ac:dyDescent="0.2">
      <c r="A43" s="60" t="s">
        <v>58</v>
      </c>
      <c r="B43" s="60" t="s">
        <v>275</v>
      </c>
      <c r="C43" s="115">
        <v>12842707</v>
      </c>
      <c r="D43" s="116">
        <v>0</v>
      </c>
      <c r="E43" s="115">
        <v>12842707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E43"/>
  <sheetViews>
    <sheetView workbookViewId="0">
      <selection activeCell="E35" sqref="E35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16384" width="9.140625" style="41"/>
  </cols>
  <sheetData>
    <row r="1" spans="1:5" x14ac:dyDescent="0.2">
      <c r="A1" s="98" t="s">
        <v>303</v>
      </c>
      <c r="B1" s="99"/>
      <c r="C1" s="90"/>
    </row>
    <row r="2" spans="1:5" x14ac:dyDescent="0.2">
      <c r="A2" s="99"/>
      <c r="B2" s="99"/>
      <c r="C2" s="90"/>
    </row>
    <row r="3" spans="1:5" x14ac:dyDescent="0.2">
      <c r="A3" s="126" t="s">
        <v>0</v>
      </c>
      <c r="B3" s="126"/>
      <c r="C3" s="126"/>
    </row>
    <row r="4" spans="1:5" x14ac:dyDescent="0.2">
      <c r="A4" s="127" t="s">
        <v>395</v>
      </c>
      <c r="B4" s="128"/>
      <c r="C4" s="128"/>
    </row>
    <row r="5" spans="1:5" x14ac:dyDescent="0.2">
      <c r="A5" s="40"/>
      <c r="B5" s="40"/>
      <c r="E5" s="100" t="s">
        <v>2</v>
      </c>
    </row>
    <row r="6" spans="1:5" s="105" customFormat="1" x14ac:dyDescent="0.2">
      <c r="A6" s="101" t="s">
        <v>3</v>
      </c>
      <c r="B6" s="101" t="s">
        <v>4</v>
      </c>
      <c r="C6" s="102" t="s">
        <v>5</v>
      </c>
      <c r="D6" s="102" t="s">
        <v>379</v>
      </c>
      <c r="E6" s="103" t="s">
        <v>7</v>
      </c>
    </row>
    <row r="7" spans="1:5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5" x14ac:dyDescent="0.2">
      <c r="A8" s="57" t="s">
        <v>8</v>
      </c>
      <c r="B8" s="57" t="s">
        <v>309</v>
      </c>
      <c r="C8" s="89">
        <f>SUM(C9:C21)</f>
        <v>28400553</v>
      </c>
      <c r="D8" s="89">
        <f>SUM(D9:D21)</f>
        <v>-3042493</v>
      </c>
      <c r="E8" s="89">
        <f>SUM(E9:E21)</f>
        <v>25358060</v>
      </c>
    </row>
    <row r="9" spans="1:5" x14ac:dyDescent="0.2">
      <c r="A9" s="57" t="s">
        <v>10</v>
      </c>
      <c r="B9" s="57" t="s">
        <v>310</v>
      </c>
      <c r="C9" s="115">
        <v>647111</v>
      </c>
      <c r="D9" s="116">
        <v>0</v>
      </c>
      <c r="E9" s="115">
        <v>647111</v>
      </c>
    </row>
    <row r="10" spans="1:5" x14ac:dyDescent="0.2">
      <c r="A10" s="57" t="s">
        <v>12</v>
      </c>
      <c r="B10" s="58" t="s">
        <v>311</v>
      </c>
      <c r="C10" s="115">
        <v>3222116</v>
      </c>
      <c r="D10" s="116">
        <v>0</v>
      </c>
      <c r="E10" s="115">
        <v>3222116</v>
      </c>
    </row>
    <row r="11" spans="1:5" ht="25.5" x14ac:dyDescent="0.2">
      <c r="A11" s="57" t="s">
        <v>14</v>
      </c>
      <c r="B11" s="58" t="s">
        <v>312</v>
      </c>
      <c r="C11" s="115">
        <v>449471</v>
      </c>
      <c r="D11" s="115">
        <v>-107615</v>
      </c>
      <c r="E11" s="115">
        <v>341856</v>
      </c>
    </row>
    <row r="12" spans="1:5" x14ac:dyDescent="0.2">
      <c r="A12" s="57" t="s">
        <v>16</v>
      </c>
      <c r="B12" s="57" t="s">
        <v>313</v>
      </c>
      <c r="C12" s="115">
        <v>20975499</v>
      </c>
      <c r="D12" s="115">
        <v>-1838149</v>
      </c>
      <c r="E12" s="115">
        <v>19137350</v>
      </c>
    </row>
    <row r="13" spans="1:5" x14ac:dyDescent="0.2">
      <c r="A13" s="57" t="s">
        <v>18</v>
      </c>
      <c r="B13" s="57" t="s">
        <v>314</v>
      </c>
      <c r="C13" s="115">
        <v>195391</v>
      </c>
      <c r="D13" s="116">
        <v>0</v>
      </c>
      <c r="E13" s="115">
        <v>195391</v>
      </c>
    </row>
    <row r="14" spans="1:5" x14ac:dyDescent="0.2">
      <c r="A14" s="57" t="s">
        <v>20</v>
      </c>
      <c r="B14" s="57" t="s">
        <v>315</v>
      </c>
      <c r="C14" s="115">
        <v>1829</v>
      </c>
      <c r="D14" s="116">
        <v>0</v>
      </c>
      <c r="E14" s="115">
        <v>1829</v>
      </c>
    </row>
    <row r="15" spans="1:5" x14ac:dyDescent="0.2">
      <c r="A15" s="57" t="s">
        <v>128</v>
      </c>
      <c r="B15" s="57" t="s">
        <v>316</v>
      </c>
      <c r="C15" s="115">
        <v>849432</v>
      </c>
      <c r="D15" s="115">
        <v>-510592</v>
      </c>
      <c r="E15" s="115">
        <v>338840</v>
      </c>
    </row>
    <row r="16" spans="1:5" x14ac:dyDescent="0.2">
      <c r="A16" s="57" t="s">
        <v>22</v>
      </c>
      <c r="B16" s="57" t="s">
        <v>123</v>
      </c>
      <c r="C16" s="115">
        <v>189116</v>
      </c>
      <c r="D16" s="115">
        <v>-106209</v>
      </c>
      <c r="E16" s="115">
        <v>82907</v>
      </c>
    </row>
    <row r="17" spans="1:5" x14ac:dyDescent="0.2">
      <c r="A17" s="57" t="s">
        <v>122</v>
      </c>
      <c r="B17" s="58" t="s">
        <v>317</v>
      </c>
      <c r="C17" s="115">
        <v>959633</v>
      </c>
      <c r="D17" s="115">
        <v>-425665</v>
      </c>
      <c r="E17" s="115">
        <v>533968</v>
      </c>
    </row>
    <row r="18" spans="1:5" ht="25.5" x14ac:dyDescent="0.2">
      <c r="A18" s="57" t="s">
        <v>177</v>
      </c>
      <c r="B18" s="58" t="s">
        <v>250</v>
      </c>
      <c r="C18" s="116">
        <v>0</v>
      </c>
      <c r="D18" s="116">
        <v>0</v>
      </c>
      <c r="E18" s="116">
        <v>0</v>
      </c>
    </row>
    <row r="19" spans="1:5" x14ac:dyDescent="0.2">
      <c r="A19" s="57" t="s">
        <v>179</v>
      </c>
      <c r="B19" s="57" t="s">
        <v>131</v>
      </c>
      <c r="C19" s="115">
        <v>187640</v>
      </c>
      <c r="D19" s="116">
        <v>0</v>
      </c>
      <c r="E19" s="115">
        <v>187640</v>
      </c>
    </row>
    <row r="20" spans="1:5" x14ac:dyDescent="0.2">
      <c r="A20" s="57" t="s">
        <v>162</v>
      </c>
      <c r="B20" s="57" t="s">
        <v>318</v>
      </c>
      <c r="C20" s="115">
        <v>723315</v>
      </c>
      <c r="D20" s="115">
        <v>-54263</v>
      </c>
      <c r="E20" s="115">
        <v>669052</v>
      </c>
    </row>
    <row r="21" spans="1:5" x14ac:dyDescent="0.2">
      <c r="A21" s="57" t="s">
        <v>182</v>
      </c>
      <c r="B21" s="57" t="s">
        <v>133</v>
      </c>
      <c r="C21" s="116">
        <v>0</v>
      </c>
      <c r="D21" s="116">
        <v>0</v>
      </c>
      <c r="E21" s="116">
        <v>0</v>
      </c>
    </row>
    <row r="22" spans="1:5" x14ac:dyDescent="0.2">
      <c r="A22" s="57" t="s">
        <v>28</v>
      </c>
      <c r="B22" s="57" t="s">
        <v>29</v>
      </c>
      <c r="C22" s="89">
        <f>+C23+C35</f>
        <v>25358060</v>
      </c>
      <c r="D22" s="89">
        <f>+D23+D35</f>
        <v>0</v>
      </c>
      <c r="E22" s="89">
        <f>+E23+E35</f>
        <v>25358060</v>
      </c>
    </row>
    <row r="23" spans="1:5" x14ac:dyDescent="0.2">
      <c r="A23" s="57" t="s">
        <v>30</v>
      </c>
      <c r="B23" s="57" t="s">
        <v>282</v>
      </c>
      <c r="C23" s="89">
        <f>SUM(C24:C34)</f>
        <v>19299381</v>
      </c>
      <c r="D23" s="89">
        <f>SUM(D24:D34)</f>
        <v>0</v>
      </c>
      <c r="E23" s="89">
        <f>SUM(E24:E34)</f>
        <v>19422434</v>
      </c>
    </row>
    <row r="24" spans="1:5" x14ac:dyDescent="0.2">
      <c r="A24" s="57" t="s">
        <v>32</v>
      </c>
      <c r="B24" s="57" t="s">
        <v>319</v>
      </c>
      <c r="C24" s="115">
        <v>1539315</v>
      </c>
      <c r="D24" s="116">
        <v>0</v>
      </c>
      <c r="E24" s="115">
        <v>1539315</v>
      </c>
    </row>
    <row r="25" spans="1:5" x14ac:dyDescent="0.2">
      <c r="A25" s="57" t="s">
        <v>34</v>
      </c>
      <c r="B25" s="57" t="s">
        <v>320</v>
      </c>
      <c r="C25" s="115">
        <v>2971380</v>
      </c>
      <c r="D25" s="116">
        <v>0</v>
      </c>
      <c r="E25" s="115">
        <v>2971380</v>
      </c>
    </row>
    <row r="26" spans="1:5" x14ac:dyDescent="0.2">
      <c r="A26" s="57" t="s">
        <v>36</v>
      </c>
      <c r="B26" s="57" t="s">
        <v>321</v>
      </c>
      <c r="C26" s="115">
        <v>14377795</v>
      </c>
      <c r="D26" s="116">
        <v>0</v>
      </c>
      <c r="E26" s="115">
        <v>14377795</v>
      </c>
    </row>
    <row r="27" spans="1:5" x14ac:dyDescent="0.2">
      <c r="A27" s="57" t="s">
        <v>134</v>
      </c>
      <c r="B27" s="57" t="s">
        <v>268</v>
      </c>
      <c r="C27" s="116">
        <v>0</v>
      </c>
      <c r="D27" s="116">
        <v>0</v>
      </c>
      <c r="E27" s="116">
        <v>0</v>
      </c>
    </row>
    <row r="28" spans="1:5" ht="25.5" x14ac:dyDescent="0.2">
      <c r="A28" s="57" t="s">
        <v>38</v>
      </c>
      <c r="B28" s="58" t="s">
        <v>328</v>
      </c>
      <c r="C28" s="116">
        <v>992</v>
      </c>
      <c r="D28" s="116">
        <v>0</v>
      </c>
      <c r="E28" s="116">
        <v>993</v>
      </c>
    </row>
    <row r="29" spans="1:5" x14ac:dyDescent="0.2">
      <c r="A29" s="57" t="s">
        <v>252</v>
      </c>
      <c r="B29" s="57" t="s">
        <v>272</v>
      </c>
      <c r="C29" s="115">
        <v>52921</v>
      </c>
      <c r="D29" s="116">
        <v>0</v>
      </c>
      <c r="E29" s="115">
        <v>52921</v>
      </c>
    </row>
    <row r="30" spans="1:5" x14ac:dyDescent="0.2">
      <c r="A30" s="57" t="s">
        <v>253</v>
      </c>
      <c r="B30" s="58" t="s">
        <v>322</v>
      </c>
      <c r="C30" s="115">
        <v>1204</v>
      </c>
      <c r="D30" s="116">
        <v>0</v>
      </c>
      <c r="E30" s="115">
        <v>1204</v>
      </c>
    </row>
    <row r="31" spans="1:5" x14ac:dyDescent="0.2">
      <c r="A31" s="57" t="s">
        <v>42</v>
      </c>
      <c r="B31" s="57" t="s">
        <v>323</v>
      </c>
      <c r="C31" s="115">
        <v>12178</v>
      </c>
      <c r="D31" s="116">
        <v>0</v>
      </c>
      <c r="E31" s="115">
        <v>12178</v>
      </c>
    </row>
    <row r="32" spans="1:5" ht="25.5" x14ac:dyDescent="0.2">
      <c r="A32" s="57" t="s">
        <v>44</v>
      </c>
      <c r="B32" s="58" t="s">
        <v>368</v>
      </c>
      <c r="C32" s="116">
        <v>0</v>
      </c>
      <c r="D32" s="116">
        <v>0</v>
      </c>
      <c r="E32" s="116">
        <v>0</v>
      </c>
    </row>
    <row r="33" spans="1:5" x14ac:dyDescent="0.2">
      <c r="A33" s="57" t="s">
        <v>138</v>
      </c>
      <c r="B33" s="57" t="s">
        <v>324</v>
      </c>
      <c r="C33" s="115">
        <v>25481</v>
      </c>
      <c r="D33" s="116">
        <v>0</v>
      </c>
      <c r="E33" s="115">
        <v>25481</v>
      </c>
    </row>
    <row r="34" spans="1:5" x14ac:dyDescent="0.2">
      <c r="A34" s="57" t="s">
        <v>166</v>
      </c>
      <c r="B34" s="58" t="s">
        <v>325</v>
      </c>
      <c r="C34" s="115">
        <v>318115</v>
      </c>
      <c r="D34" s="116">
        <v>0</v>
      </c>
      <c r="E34" s="115">
        <v>441167</v>
      </c>
    </row>
    <row r="35" spans="1:5" x14ac:dyDescent="0.2">
      <c r="A35" s="57" t="s">
        <v>46</v>
      </c>
      <c r="B35" s="57" t="s">
        <v>47</v>
      </c>
      <c r="C35" s="89">
        <f>SUM(C36:C40)</f>
        <v>6058679</v>
      </c>
      <c r="D35" s="89">
        <f>SUM(D36:D40)</f>
        <v>0</v>
      </c>
      <c r="E35" s="89">
        <f>SUM(E36:E40)</f>
        <v>5935626</v>
      </c>
    </row>
    <row r="36" spans="1:5" x14ac:dyDescent="0.2">
      <c r="A36" s="57" t="s">
        <v>329</v>
      </c>
      <c r="B36" s="57" t="s">
        <v>49</v>
      </c>
      <c r="C36" s="115">
        <v>8549096</v>
      </c>
      <c r="D36" s="116">
        <v>0</v>
      </c>
      <c r="E36" s="115">
        <v>8426043</v>
      </c>
    </row>
    <row r="37" spans="1:5" x14ac:dyDescent="0.2">
      <c r="A37" s="57" t="s">
        <v>330</v>
      </c>
      <c r="B37" s="57" t="s">
        <v>376</v>
      </c>
      <c r="C37" s="115">
        <v>151673</v>
      </c>
      <c r="D37" s="116">
        <v>0</v>
      </c>
      <c r="E37" s="115">
        <v>151673</v>
      </c>
    </row>
    <row r="38" spans="1:5" x14ac:dyDescent="0.2">
      <c r="A38" s="57" t="s">
        <v>332</v>
      </c>
      <c r="B38" s="59" t="s">
        <v>331</v>
      </c>
      <c r="C38" s="115">
        <v>277842</v>
      </c>
      <c r="D38" s="116">
        <v>0</v>
      </c>
      <c r="E38" s="115">
        <v>277842</v>
      </c>
    </row>
    <row r="39" spans="1:5" ht="25.5" x14ac:dyDescent="0.2">
      <c r="A39" s="57" t="s">
        <v>369</v>
      </c>
      <c r="B39" s="66" t="s">
        <v>372</v>
      </c>
      <c r="C39" s="116">
        <v>-146</v>
      </c>
      <c r="D39" s="116">
        <v>0</v>
      </c>
      <c r="E39" s="116">
        <v>-146</v>
      </c>
    </row>
    <row r="40" spans="1:5" x14ac:dyDescent="0.2">
      <c r="A40" s="57" t="s">
        <v>371</v>
      </c>
      <c r="B40" s="59" t="s">
        <v>327</v>
      </c>
      <c r="C40" s="115">
        <v>-2919786</v>
      </c>
      <c r="D40" s="116">
        <v>0</v>
      </c>
      <c r="E40" s="115">
        <v>-2919786</v>
      </c>
    </row>
    <row r="41" spans="1:5" x14ac:dyDescent="0.2">
      <c r="A41" s="57" t="s">
        <v>54</v>
      </c>
      <c r="B41" s="57" t="s">
        <v>55</v>
      </c>
      <c r="C41" s="116">
        <v>0</v>
      </c>
      <c r="D41" s="116">
        <v>0</v>
      </c>
      <c r="E41" s="116">
        <v>0</v>
      </c>
    </row>
    <row r="42" spans="1:5" x14ac:dyDescent="0.2">
      <c r="A42" s="57" t="s">
        <v>56</v>
      </c>
      <c r="B42" s="57" t="s">
        <v>274</v>
      </c>
      <c r="C42" s="115">
        <v>13742337</v>
      </c>
      <c r="D42" s="116">
        <v>0</v>
      </c>
      <c r="E42" s="115">
        <v>13742337</v>
      </c>
    </row>
    <row r="43" spans="1:5" x14ac:dyDescent="0.2">
      <c r="A43" s="60" t="s">
        <v>58</v>
      </c>
      <c r="B43" s="60" t="s">
        <v>275</v>
      </c>
      <c r="C43" s="115">
        <v>13742337</v>
      </c>
      <c r="D43" s="116">
        <v>0</v>
      </c>
      <c r="E43" s="115">
        <v>13742337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E43"/>
  <sheetViews>
    <sheetView workbookViewId="0">
      <selection activeCell="E35" sqref="E35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16384" width="9.140625" style="41"/>
  </cols>
  <sheetData>
    <row r="1" spans="1:5" x14ac:dyDescent="0.2">
      <c r="A1" s="98" t="s">
        <v>303</v>
      </c>
      <c r="B1" s="99"/>
      <c r="C1" s="90"/>
    </row>
    <row r="2" spans="1:5" x14ac:dyDescent="0.2">
      <c r="A2" s="99"/>
      <c r="B2" s="99"/>
      <c r="C2" s="90"/>
    </row>
    <row r="3" spans="1:5" x14ac:dyDescent="0.2">
      <c r="A3" s="126" t="s">
        <v>0</v>
      </c>
      <c r="B3" s="126"/>
      <c r="C3" s="126"/>
    </row>
    <row r="4" spans="1:5" x14ac:dyDescent="0.2">
      <c r="A4" s="127" t="s">
        <v>393</v>
      </c>
      <c r="B4" s="128"/>
      <c r="C4" s="128"/>
    </row>
    <row r="5" spans="1:5" x14ac:dyDescent="0.2">
      <c r="A5" s="40"/>
      <c r="B5" s="40"/>
      <c r="E5" s="100" t="s">
        <v>2</v>
      </c>
    </row>
    <row r="6" spans="1:5" s="105" customFormat="1" x14ac:dyDescent="0.2">
      <c r="A6" s="101" t="s">
        <v>3</v>
      </c>
      <c r="B6" s="101" t="s">
        <v>4</v>
      </c>
      <c r="C6" s="102" t="s">
        <v>5</v>
      </c>
      <c r="D6" s="102" t="s">
        <v>379</v>
      </c>
      <c r="E6" s="103" t="s">
        <v>7</v>
      </c>
    </row>
    <row r="7" spans="1:5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</row>
    <row r="8" spans="1:5" x14ac:dyDescent="0.2">
      <c r="A8" s="57" t="s">
        <v>8</v>
      </c>
      <c r="B8" s="57" t="s">
        <v>309</v>
      </c>
      <c r="C8" s="89">
        <f>SUM(C9:C21)</f>
        <v>28992401</v>
      </c>
      <c r="D8" s="89">
        <f>SUM(D9:D21)</f>
        <v>-2795710</v>
      </c>
      <c r="E8" s="89">
        <f>SUM(E9:E21)</f>
        <v>26196691</v>
      </c>
    </row>
    <row r="9" spans="1:5" x14ac:dyDescent="0.2">
      <c r="A9" s="57" t="s">
        <v>10</v>
      </c>
      <c r="B9" s="57" t="s">
        <v>310</v>
      </c>
      <c r="C9" s="89">
        <v>1136435</v>
      </c>
      <c r="D9" s="114">
        <v>0</v>
      </c>
      <c r="E9" s="89">
        <v>1136435</v>
      </c>
    </row>
    <row r="10" spans="1:5" x14ac:dyDescent="0.2">
      <c r="A10" s="57" t="s">
        <v>12</v>
      </c>
      <c r="B10" s="58" t="s">
        <v>311</v>
      </c>
      <c r="C10" s="89">
        <v>3525783</v>
      </c>
      <c r="D10" s="114">
        <v>0</v>
      </c>
      <c r="E10" s="89">
        <v>3525783</v>
      </c>
    </row>
    <row r="11" spans="1:5" ht="25.5" x14ac:dyDescent="0.2">
      <c r="A11" s="57" t="s">
        <v>14</v>
      </c>
      <c r="B11" s="58" t="s">
        <v>312</v>
      </c>
      <c r="C11" s="89">
        <v>533379</v>
      </c>
      <c r="D11" s="89">
        <v>-105132</v>
      </c>
      <c r="E11" s="89">
        <v>428247</v>
      </c>
    </row>
    <row r="12" spans="1:5" x14ac:dyDescent="0.2">
      <c r="A12" s="57" t="s">
        <v>16</v>
      </c>
      <c r="B12" s="57" t="s">
        <v>313</v>
      </c>
      <c r="C12" s="89">
        <v>19508817</v>
      </c>
      <c r="D12" s="89">
        <v>-1682133</v>
      </c>
      <c r="E12" s="89">
        <v>17826684</v>
      </c>
    </row>
    <row r="13" spans="1:5" x14ac:dyDescent="0.2">
      <c r="A13" s="57" t="s">
        <v>18</v>
      </c>
      <c r="B13" s="57" t="s">
        <v>314</v>
      </c>
      <c r="C13" s="89">
        <v>1470712</v>
      </c>
      <c r="D13" s="114">
        <v>0</v>
      </c>
      <c r="E13" s="89">
        <v>1470712</v>
      </c>
    </row>
    <row r="14" spans="1:5" x14ac:dyDescent="0.2">
      <c r="A14" s="57" t="s">
        <v>20</v>
      </c>
      <c r="B14" s="57" t="s">
        <v>315</v>
      </c>
      <c r="C14" s="89">
        <v>2134</v>
      </c>
      <c r="D14" s="114">
        <v>0</v>
      </c>
      <c r="E14" s="89">
        <v>2134</v>
      </c>
    </row>
    <row r="15" spans="1:5" x14ac:dyDescent="0.2">
      <c r="A15" s="57" t="s">
        <v>128</v>
      </c>
      <c r="B15" s="57" t="s">
        <v>316</v>
      </c>
      <c r="C15" s="89">
        <v>853214</v>
      </c>
      <c r="D15" s="89">
        <v>-464853</v>
      </c>
      <c r="E15" s="89">
        <v>388361</v>
      </c>
    </row>
    <row r="16" spans="1:5" x14ac:dyDescent="0.2">
      <c r="A16" s="57" t="s">
        <v>22</v>
      </c>
      <c r="B16" s="57" t="s">
        <v>123</v>
      </c>
      <c r="C16" s="89">
        <v>181629</v>
      </c>
      <c r="D16" s="89">
        <v>-90731</v>
      </c>
      <c r="E16" s="89">
        <v>90898</v>
      </c>
    </row>
    <row r="17" spans="1:5" x14ac:dyDescent="0.2">
      <c r="A17" s="57" t="s">
        <v>122</v>
      </c>
      <c r="B17" s="58" t="s">
        <v>317</v>
      </c>
      <c r="C17" s="89">
        <v>953289</v>
      </c>
      <c r="D17" s="89">
        <v>-408067</v>
      </c>
      <c r="E17" s="89">
        <v>545222</v>
      </c>
    </row>
    <row r="18" spans="1:5" ht="25.5" x14ac:dyDescent="0.2">
      <c r="A18" s="57" t="s">
        <v>177</v>
      </c>
      <c r="B18" s="58" t="s">
        <v>250</v>
      </c>
      <c r="C18" s="89">
        <v>0</v>
      </c>
      <c r="D18" s="89">
        <v>0</v>
      </c>
      <c r="E18" s="89">
        <v>0</v>
      </c>
    </row>
    <row r="19" spans="1:5" x14ac:dyDescent="0.2">
      <c r="A19" s="57" t="s">
        <v>179</v>
      </c>
      <c r="B19" s="57" t="s">
        <v>131</v>
      </c>
      <c r="C19" s="89">
        <v>187640</v>
      </c>
      <c r="D19" s="114">
        <v>0</v>
      </c>
      <c r="E19" s="89">
        <v>187640</v>
      </c>
    </row>
    <row r="20" spans="1:5" x14ac:dyDescent="0.2">
      <c r="A20" s="57" t="s">
        <v>162</v>
      </c>
      <c r="B20" s="57" t="s">
        <v>318</v>
      </c>
      <c r="C20" s="89">
        <v>639369</v>
      </c>
      <c r="D20" s="89">
        <v>-44794</v>
      </c>
      <c r="E20" s="89">
        <v>594575</v>
      </c>
    </row>
    <row r="21" spans="1:5" x14ac:dyDescent="0.2">
      <c r="A21" s="57" t="s">
        <v>182</v>
      </c>
      <c r="B21" s="57" t="s">
        <v>133</v>
      </c>
      <c r="C21" s="89">
        <v>0</v>
      </c>
      <c r="D21" s="89">
        <v>0</v>
      </c>
      <c r="E21" s="89">
        <v>0</v>
      </c>
    </row>
    <row r="22" spans="1:5" x14ac:dyDescent="0.2">
      <c r="A22" s="57" t="s">
        <v>28</v>
      </c>
      <c r="B22" s="57" t="s">
        <v>29</v>
      </c>
      <c r="C22" s="89">
        <f>+C23+C35</f>
        <v>26196686</v>
      </c>
      <c r="D22" s="89">
        <f>+D23+D35</f>
        <v>0</v>
      </c>
      <c r="E22" s="89">
        <f>+E23+E35</f>
        <v>26196686</v>
      </c>
    </row>
    <row r="23" spans="1:5" x14ac:dyDescent="0.2">
      <c r="A23" s="57" t="s">
        <v>30</v>
      </c>
      <c r="B23" s="57" t="s">
        <v>282</v>
      </c>
      <c r="C23" s="89">
        <f>SUM(C24:C34)</f>
        <v>20122425</v>
      </c>
      <c r="D23" s="89">
        <f>SUM(D24:D34)</f>
        <v>0</v>
      </c>
      <c r="E23" s="89">
        <f>SUM(E24:E34)</f>
        <v>20122425</v>
      </c>
    </row>
    <row r="24" spans="1:5" x14ac:dyDescent="0.2">
      <c r="A24" s="57" t="s">
        <v>32</v>
      </c>
      <c r="B24" s="57" t="s">
        <v>319</v>
      </c>
      <c r="C24" s="89">
        <v>1420212</v>
      </c>
      <c r="D24" s="114">
        <v>0</v>
      </c>
      <c r="E24" s="89">
        <v>1420212</v>
      </c>
    </row>
    <row r="25" spans="1:5" x14ac:dyDescent="0.2">
      <c r="A25" s="57" t="s">
        <v>34</v>
      </c>
      <c r="B25" s="57" t="s">
        <v>320</v>
      </c>
      <c r="C25" s="89">
        <v>3571472</v>
      </c>
      <c r="D25" s="114">
        <v>0</v>
      </c>
      <c r="E25" s="89">
        <v>3571472</v>
      </c>
    </row>
    <row r="26" spans="1:5" x14ac:dyDescent="0.2">
      <c r="A26" s="57" t="s">
        <v>36</v>
      </c>
      <c r="B26" s="57" t="s">
        <v>321</v>
      </c>
      <c r="C26" s="89">
        <v>14644888</v>
      </c>
      <c r="D26" s="114">
        <v>0</v>
      </c>
      <c r="E26" s="89">
        <v>14644888</v>
      </c>
    </row>
    <row r="27" spans="1:5" x14ac:dyDescent="0.2">
      <c r="A27" s="57" t="s">
        <v>134</v>
      </c>
      <c r="B27" s="57" t="s">
        <v>268</v>
      </c>
      <c r="C27" s="114">
        <v>0</v>
      </c>
      <c r="D27" s="114">
        <v>0</v>
      </c>
      <c r="E27" s="114">
        <v>0</v>
      </c>
    </row>
    <row r="28" spans="1:5" ht="25.5" x14ac:dyDescent="0.2">
      <c r="A28" s="57" t="s">
        <v>38</v>
      </c>
      <c r="B28" s="58" t="s">
        <v>328</v>
      </c>
      <c r="C28" s="114">
        <v>970</v>
      </c>
      <c r="D28" s="114">
        <v>0</v>
      </c>
      <c r="E28" s="114">
        <v>970</v>
      </c>
    </row>
    <row r="29" spans="1:5" x14ac:dyDescent="0.2">
      <c r="A29" s="57" t="s">
        <v>252</v>
      </c>
      <c r="B29" s="57" t="s">
        <v>272</v>
      </c>
      <c r="C29" s="89">
        <v>10175</v>
      </c>
      <c r="D29" s="114">
        <v>0</v>
      </c>
      <c r="E29" s="89">
        <v>10175</v>
      </c>
    </row>
    <row r="30" spans="1:5" x14ac:dyDescent="0.2">
      <c r="A30" s="57" t="s">
        <v>253</v>
      </c>
      <c r="B30" s="58" t="s">
        <v>322</v>
      </c>
      <c r="C30" s="89">
        <v>1596</v>
      </c>
      <c r="D30" s="114">
        <v>0</v>
      </c>
      <c r="E30" s="89">
        <v>1596</v>
      </c>
    </row>
    <row r="31" spans="1:5" x14ac:dyDescent="0.2">
      <c r="A31" s="57" t="s">
        <v>42</v>
      </c>
      <c r="B31" s="57" t="s">
        <v>323</v>
      </c>
      <c r="C31" s="89">
        <v>4795</v>
      </c>
      <c r="D31" s="114">
        <v>0</v>
      </c>
      <c r="E31" s="89">
        <v>4795</v>
      </c>
    </row>
    <row r="32" spans="1:5" ht="25.5" x14ac:dyDescent="0.2">
      <c r="A32" s="57" t="s">
        <v>44</v>
      </c>
      <c r="B32" s="58" t="s">
        <v>368</v>
      </c>
      <c r="C32" s="114">
        <v>0</v>
      </c>
      <c r="D32" s="114">
        <v>0</v>
      </c>
      <c r="E32" s="114">
        <v>0</v>
      </c>
    </row>
    <row r="33" spans="1:5" x14ac:dyDescent="0.2">
      <c r="A33" s="57" t="s">
        <v>138</v>
      </c>
      <c r="B33" s="57" t="s">
        <v>324</v>
      </c>
      <c r="C33" s="89">
        <v>25481</v>
      </c>
      <c r="D33" s="114">
        <v>0</v>
      </c>
      <c r="E33" s="89">
        <v>25481</v>
      </c>
    </row>
    <row r="34" spans="1:5" x14ac:dyDescent="0.2">
      <c r="A34" s="57" t="s">
        <v>166</v>
      </c>
      <c r="B34" s="58" t="s">
        <v>325</v>
      </c>
      <c r="C34" s="91">
        <v>442836</v>
      </c>
      <c r="D34" s="89">
        <v>0</v>
      </c>
      <c r="E34" s="91">
        <v>442836</v>
      </c>
    </row>
    <row r="35" spans="1:5" x14ac:dyDescent="0.2">
      <c r="A35" s="57" t="s">
        <v>46</v>
      </c>
      <c r="B35" s="57" t="s">
        <v>47</v>
      </c>
      <c r="C35" s="89">
        <f>SUM(C36:C40)</f>
        <v>6074261</v>
      </c>
      <c r="D35" s="89">
        <f>SUM(D36:D40)</f>
        <v>0</v>
      </c>
      <c r="E35" s="89">
        <f>SUM(E36:E40)</f>
        <v>6074261</v>
      </c>
    </row>
    <row r="36" spans="1:5" x14ac:dyDescent="0.2">
      <c r="A36" s="57" t="s">
        <v>329</v>
      </c>
      <c r="B36" s="57" t="s">
        <v>49</v>
      </c>
      <c r="C36" s="95">
        <v>8426043</v>
      </c>
      <c r="D36" s="114">
        <v>0</v>
      </c>
      <c r="E36" s="95">
        <v>8426043</v>
      </c>
    </row>
    <row r="37" spans="1:5" x14ac:dyDescent="0.2">
      <c r="A37" s="57" t="s">
        <v>330</v>
      </c>
      <c r="B37" s="57" t="s">
        <v>376</v>
      </c>
      <c r="C37" s="89">
        <v>151673</v>
      </c>
      <c r="D37" s="114">
        <v>0</v>
      </c>
      <c r="E37" s="89">
        <v>151673</v>
      </c>
    </row>
    <row r="38" spans="1:5" x14ac:dyDescent="0.2">
      <c r="A38" s="57" t="s">
        <v>332</v>
      </c>
      <c r="B38" s="59" t="s">
        <v>331</v>
      </c>
      <c r="C38" s="89">
        <v>277842</v>
      </c>
      <c r="D38" s="114">
        <v>0</v>
      </c>
      <c r="E38" s="89">
        <v>277842</v>
      </c>
    </row>
    <row r="39" spans="1:5" ht="25.5" x14ac:dyDescent="0.2">
      <c r="A39" s="57" t="s">
        <v>369</v>
      </c>
      <c r="B39" s="66" t="s">
        <v>372</v>
      </c>
      <c r="C39" s="114">
        <v>-432</v>
      </c>
      <c r="D39" s="114">
        <v>0</v>
      </c>
      <c r="E39" s="114">
        <v>-432</v>
      </c>
    </row>
    <row r="40" spans="1:5" x14ac:dyDescent="0.2">
      <c r="A40" s="57" t="s">
        <v>371</v>
      </c>
      <c r="B40" s="59" t="s">
        <v>327</v>
      </c>
      <c r="C40" s="89">
        <v>-2780865</v>
      </c>
      <c r="D40" s="114">
        <v>0</v>
      </c>
      <c r="E40" s="89">
        <v>-2780865</v>
      </c>
    </row>
    <row r="41" spans="1:5" x14ac:dyDescent="0.2">
      <c r="A41" s="57" t="s">
        <v>54</v>
      </c>
      <c r="B41" s="57" t="s">
        <v>55</v>
      </c>
      <c r="C41" s="114">
        <v>0</v>
      </c>
      <c r="D41" s="114">
        <v>0</v>
      </c>
      <c r="E41" s="114">
        <v>0</v>
      </c>
    </row>
    <row r="42" spans="1:5" x14ac:dyDescent="0.2">
      <c r="A42" s="57" t="s">
        <v>56</v>
      </c>
      <c r="B42" s="57" t="s">
        <v>274</v>
      </c>
      <c r="C42" s="89">
        <v>8212334</v>
      </c>
      <c r="D42" s="114">
        <v>0</v>
      </c>
      <c r="E42" s="89">
        <v>8212334</v>
      </c>
    </row>
    <row r="43" spans="1:5" x14ac:dyDescent="0.2">
      <c r="A43" s="60" t="s">
        <v>58</v>
      </c>
      <c r="B43" s="60" t="s">
        <v>275</v>
      </c>
      <c r="C43" s="89">
        <v>8212334</v>
      </c>
      <c r="D43" s="114">
        <v>0</v>
      </c>
      <c r="E43" s="89">
        <v>8212334</v>
      </c>
    </row>
  </sheetData>
  <mergeCells count="2"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G43"/>
  <sheetViews>
    <sheetView workbookViewId="0">
      <selection activeCell="C8" sqref="C8"/>
    </sheetView>
  </sheetViews>
  <sheetFormatPr defaultRowHeight="12.75" x14ac:dyDescent="0.2"/>
  <cols>
    <col min="1" max="1" width="11.140625" style="41" customWidth="1"/>
    <col min="2" max="2" width="64.42578125" style="41" customWidth="1"/>
    <col min="3" max="3" width="10.140625" style="41" bestFit="1" customWidth="1"/>
    <col min="4" max="4" width="10.5703125" style="41" bestFit="1" customWidth="1"/>
    <col min="5" max="5" width="10.85546875" style="41" bestFit="1" customWidth="1"/>
    <col min="6" max="6" width="10.140625" style="40" bestFit="1" customWidth="1"/>
    <col min="7" max="7" width="10.140625" style="41" bestFit="1" customWidth="1"/>
    <col min="8" max="16384" width="9.140625" style="41"/>
  </cols>
  <sheetData>
    <row r="1" spans="1:7" x14ac:dyDescent="0.2">
      <c r="A1" s="98" t="s">
        <v>303</v>
      </c>
      <c r="B1" s="99"/>
      <c r="C1" s="90"/>
    </row>
    <row r="2" spans="1:7" x14ac:dyDescent="0.2">
      <c r="A2" s="99"/>
      <c r="B2" s="99"/>
      <c r="C2" s="90"/>
    </row>
    <row r="3" spans="1:7" x14ac:dyDescent="0.2">
      <c r="A3" s="126" t="s">
        <v>0</v>
      </c>
      <c r="B3" s="126"/>
      <c r="C3" s="126"/>
    </row>
    <row r="4" spans="1:7" x14ac:dyDescent="0.2">
      <c r="A4" s="127" t="s">
        <v>391</v>
      </c>
      <c r="B4" s="128"/>
      <c r="C4" s="128"/>
    </row>
    <row r="5" spans="1:7" x14ac:dyDescent="0.2">
      <c r="A5" s="40"/>
      <c r="B5" s="40"/>
      <c r="E5" s="100" t="s">
        <v>2</v>
      </c>
    </row>
    <row r="6" spans="1:7" s="105" customFormat="1" x14ac:dyDescent="0.2">
      <c r="A6" s="101" t="s">
        <v>3</v>
      </c>
      <c r="B6" s="101" t="s">
        <v>4</v>
      </c>
      <c r="C6" s="102" t="s">
        <v>5</v>
      </c>
      <c r="D6" s="102" t="s">
        <v>379</v>
      </c>
      <c r="E6" s="103" t="s">
        <v>7</v>
      </c>
      <c r="F6" s="104"/>
    </row>
    <row r="7" spans="1:7" s="105" customFormat="1" x14ac:dyDescent="0.2">
      <c r="A7" s="106">
        <v>1</v>
      </c>
      <c r="B7" s="106">
        <v>2</v>
      </c>
      <c r="C7" s="102">
        <v>3</v>
      </c>
      <c r="D7" s="102">
        <v>4</v>
      </c>
      <c r="E7" s="102">
        <v>5</v>
      </c>
      <c r="F7" s="104"/>
    </row>
    <row r="8" spans="1:7" x14ac:dyDescent="0.2">
      <c r="A8" s="57" t="s">
        <v>8</v>
      </c>
      <c r="B8" s="57" t="s">
        <v>309</v>
      </c>
      <c r="C8" s="89">
        <f>SUM(C9:C21)</f>
        <v>29573719</v>
      </c>
      <c r="D8" s="89">
        <f>SUM(D9:D21)</f>
        <v>-2553631</v>
      </c>
      <c r="E8" s="89">
        <f>SUM(E9:E21)</f>
        <v>27020088</v>
      </c>
      <c r="F8" s="91"/>
      <c r="G8" s="32"/>
    </row>
    <row r="9" spans="1:7" x14ac:dyDescent="0.2">
      <c r="A9" s="57" t="s">
        <v>10</v>
      </c>
      <c r="B9" s="57" t="s">
        <v>310</v>
      </c>
      <c r="C9" s="92">
        <v>670319</v>
      </c>
      <c r="D9" s="93">
        <v>0</v>
      </c>
      <c r="E9" s="92">
        <v>670319</v>
      </c>
      <c r="F9" s="91"/>
    </row>
    <row r="10" spans="1:7" x14ac:dyDescent="0.2">
      <c r="A10" s="57" t="s">
        <v>12</v>
      </c>
      <c r="B10" s="58" t="s">
        <v>311</v>
      </c>
      <c r="C10" s="92">
        <v>3892059</v>
      </c>
      <c r="D10" s="93">
        <v>0</v>
      </c>
      <c r="E10" s="92">
        <v>3892059</v>
      </c>
      <c r="F10" s="91"/>
    </row>
    <row r="11" spans="1:7" ht="25.5" x14ac:dyDescent="0.2">
      <c r="A11" s="57" t="s">
        <v>14</v>
      </c>
      <c r="B11" s="58" t="s">
        <v>312</v>
      </c>
      <c r="C11" s="92">
        <v>499402</v>
      </c>
      <c r="D11" s="92">
        <v>-98148</v>
      </c>
      <c r="E11" s="92">
        <v>401254</v>
      </c>
      <c r="F11" s="91"/>
    </row>
    <row r="12" spans="1:7" x14ac:dyDescent="0.2">
      <c r="A12" s="57" t="s">
        <v>16</v>
      </c>
      <c r="B12" s="57" t="s">
        <v>313</v>
      </c>
      <c r="C12" s="92">
        <v>19967725</v>
      </c>
      <c r="D12" s="92">
        <v>-1570920</v>
      </c>
      <c r="E12" s="92">
        <v>18396805</v>
      </c>
      <c r="F12" s="91"/>
    </row>
    <row r="13" spans="1:7" x14ac:dyDescent="0.2">
      <c r="A13" s="57" t="s">
        <v>18</v>
      </c>
      <c r="B13" s="57" t="s">
        <v>314</v>
      </c>
      <c r="C13" s="92">
        <v>1789641</v>
      </c>
      <c r="D13" s="93">
        <v>0</v>
      </c>
      <c r="E13" s="92">
        <v>1789641</v>
      </c>
      <c r="F13" s="91"/>
    </row>
    <row r="14" spans="1:7" x14ac:dyDescent="0.2">
      <c r="A14" s="57" t="s">
        <v>20</v>
      </c>
      <c r="B14" s="57" t="s">
        <v>315</v>
      </c>
      <c r="C14" s="92">
        <v>2208</v>
      </c>
      <c r="D14" s="93">
        <v>0</v>
      </c>
      <c r="E14" s="92">
        <v>2208</v>
      </c>
      <c r="F14" s="91"/>
    </row>
    <row r="15" spans="1:7" x14ac:dyDescent="0.2">
      <c r="A15" s="57" t="s">
        <v>128</v>
      </c>
      <c r="B15" s="57" t="s">
        <v>316</v>
      </c>
      <c r="C15" s="92">
        <v>819692</v>
      </c>
      <c r="D15" s="92">
        <v>-371822</v>
      </c>
      <c r="E15" s="92">
        <v>447870</v>
      </c>
      <c r="F15" s="91"/>
    </row>
    <row r="16" spans="1:7" x14ac:dyDescent="0.2">
      <c r="A16" s="57" t="s">
        <v>22</v>
      </c>
      <c r="B16" s="57" t="s">
        <v>123</v>
      </c>
      <c r="C16" s="92">
        <v>173780</v>
      </c>
      <c r="D16" s="92">
        <v>-75310</v>
      </c>
      <c r="E16" s="92">
        <v>98470</v>
      </c>
      <c r="F16" s="91"/>
    </row>
    <row r="17" spans="1:7" x14ac:dyDescent="0.2">
      <c r="A17" s="57" t="s">
        <v>122</v>
      </c>
      <c r="B17" s="58" t="s">
        <v>317</v>
      </c>
      <c r="C17" s="92">
        <v>953949</v>
      </c>
      <c r="D17" s="92">
        <v>-393398</v>
      </c>
      <c r="E17" s="92">
        <v>560551</v>
      </c>
      <c r="F17" s="91"/>
    </row>
    <row r="18" spans="1:7" ht="25.5" x14ac:dyDescent="0.2">
      <c r="A18" s="57" t="s">
        <v>177</v>
      </c>
      <c r="B18" s="58" t="s">
        <v>250</v>
      </c>
      <c r="C18" s="92">
        <v>0</v>
      </c>
      <c r="D18" s="92">
        <v>0</v>
      </c>
      <c r="E18" s="92">
        <v>0</v>
      </c>
      <c r="F18" s="91"/>
    </row>
    <row r="19" spans="1:7" x14ac:dyDescent="0.2">
      <c r="A19" s="57" t="s">
        <v>179</v>
      </c>
      <c r="B19" s="57" t="s">
        <v>131</v>
      </c>
      <c r="C19" s="92">
        <v>187641</v>
      </c>
      <c r="D19" s="93">
        <v>0</v>
      </c>
      <c r="E19" s="92">
        <v>187641</v>
      </c>
      <c r="F19" s="91"/>
    </row>
    <row r="20" spans="1:7" x14ac:dyDescent="0.2">
      <c r="A20" s="57" t="s">
        <v>162</v>
      </c>
      <c r="B20" s="57" t="s">
        <v>318</v>
      </c>
      <c r="C20" s="92">
        <v>617303</v>
      </c>
      <c r="D20" s="92">
        <v>-44033</v>
      </c>
      <c r="E20" s="92">
        <v>573270</v>
      </c>
      <c r="F20" s="91"/>
    </row>
    <row r="21" spans="1:7" ht="13.5" thickBot="1" x14ac:dyDescent="0.25">
      <c r="A21" s="57" t="s">
        <v>182</v>
      </c>
      <c r="B21" s="57" t="s">
        <v>133</v>
      </c>
      <c r="C21" s="92">
        <v>0</v>
      </c>
      <c r="D21" s="92">
        <v>0</v>
      </c>
      <c r="E21" s="92">
        <v>0</v>
      </c>
      <c r="F21" s="91"/>
    </row>
    <row r="22" spans="1:7" ht="13.5" thickBot="1" x14ac:dyDescent="0.25">
      <c r="A22" s="57" t="s">
        <v>28</v>
      </c>
      <c r="B22" s="57" t="s">
        <v>29</v>
      </c>
      <c r="C22" s="89">
        <f>+C23+C35</f>
        <v>27020088</v>
      </c>
      <c r="D22" s="89">
        <f>+D23+D35</f>
        <v>0</v>
      </c>
      <c r="E22" s="89">
        <f>+E23+E35</f>
        <v>27020088</v>
      </c>
      <c r="F22" s="94"/>
      <c r="G22" s="32"/>
    </row>
    <row r="23" spans="1:7" x14ac:dyDescent="0.2">
      <c r="A23" s="57" t="s">
        <v>30</v>
      </c>
      <c r="B23" s="57" t="s">
        <v>282</v>
      </c>
      <c r="C23" s="89">
        <f>SUM(C24:C34)</f>
        <v>20719359</v>
      </c>
      <c r="D23" s="89">
        <f>SUM(D24:D34)</f>
        <v>0</v>
      </c>
      <c r="E23" s="89">
        <f>SUM(E24:E34)</f>
        <v>20719359</v>
      </c>
      <c r="F23" s="91"/>
      <c r="G23" s="32"/>
    </row>
    <row r="24" spans="1:7" x14ac:dyDescent="0.2">
      <c r="A24" s="57" t="s">
        <v>32</v>
      </c>
      <c r="B24" s="57" t="s">
        <v>319</v>
      </c>
      <c r="C24" s="92">
        <v>1644388</v>
      </c>
      <c r="D24" s="93">
        <v>0</v>
      </c>
      <c r="E24" s="92">
        <v>1644388</v>
      </c>
      <c r="F24" s="95"/>
      <c r="G24" s="32"/>
    </row>
    <row r="25" spans="1:7" x14ac:dyDescent="0.2">
      <c r="A25" s="57" t="s">
        <v>34</v>
      </c>
      <c r="B25" s="57" t="s">
        <v>320</v>
      </c>
      <c r="C25" s="92">
        <v>4815983</v>
      </c>
      <c r="D25" s="93">
        <v>0</v>
      </c>
      <c r="E25" s="92">
        <v>4815983</v>
      </c>
      <c r="F25" s="95"/>
      <c r="G25" s="32"/>
    </row>
    <row r="26" spans="1:7" x14ac:dyDescent="0.2">
      <c r="A26" s="57" t="s">
        <v>36</v>
      </c>
      <c r="B26" s="57" t="s">
        <v>321</v>
      </c>
      <c r="C26" s="92">
        <v>13709350</v>
      </c>
      <c r="D26" s="93">
        <v>0</v>
      </c>
      <c r="E26" s="92">
        <v>13709350</v>
      </c>
      <c r="F26" s="95"/>
      <c r="G26" s="32"/>
    </row>
    <row r="27" spans="1:7" x14ac:dyDescent="0.2">
      <c r="A27" s="57" t="s">
        <v>134</v>
      </c>
      <c r="B27" s="57" t="s">
        <v>268</v>
      </c>
      <c r="C27" s="93">
        <v>0</v>
      </c>
      <c r="D27" s="93">
        <v>0</v>
      </c>
      <c r="E27" s="93">
        <v>0</v>
      </c>
      <c r="F27" s="95"/>
      <c r="G27" s="32"/>
    </row>
    <row r="28" spans="1:7" ht="25.5" x14ac:dyDescent="0.2">
      <c r="A28" s="57" t="s">
        <v>38</v>
      </c>
      <c r="B28" s="58" t="s">
        <v>328</v>
      </c>
      <c r="C28" s="93">
        <v>643</v>
      </c>
      <c r="D28" s="93">
        <v>0</v>
      </c>
      <c r="E28" s="93">
        <v>643</v>
      </c>
      <c r="F28" s="96"/>
      <c r="G28" s="32"/>
    </row>
    <row r="29" spans="1:7" x14ac:dyDescent="0.2">
      <c r="A29" s="57" t="s">
        <v>252</v>
      </c>
      <c r="B29" s="57" t="s">
        <v>272</v>
      </c>
      <c r="C29" s="92">
        <v>69972</v>
      </c>
      <c r="D29" s="93">
        <v>0</v>
      </c>
      <c r="E29" s="92">
        <v>69972</v>
      </c>
      <c r="F29" s="95"/>
      <c r="G29" s="32"/>
    </row>
    <row r="30" spans="1:7" x14ac:dyDescent="0.2">
      <c r="A30" s="57" t="s">
        <v>253</v>
      </c>
      <c r="B30" s="58" t="s">
        <v>322</v>
      </c>
      <c r="C30" s="92">
        <v>7096</v>
      </c>
      <c r="D30" s="93">
        <v>0</v>
      </c>
      <c r="E30" s="92">
        <v>7096</v>
      </c>
      <c r="F30" s="95"/>
      <c r="G30" s="32"/>
    </row>
    <row r="31" spans="1:7" x14ac:dyDescent="0.2">
      <c r="A31" s="57" t="s">
        <v>42</v>
      </c>
      <c r="B31" s="57" t="s">
        <v>323</v>
      </c>
      <c r="C31" s="92">
        <v>4867</v>
      </c>
      <c r="D31" s="93">
        <v>0</v>
      </c>
      <c r="E31" s="92">
        <v>4867</v>
      </c>
      <c r="F31" s="95"/>
      <c r="G31" s="32"/>
    </row>
    <row r="32" spans="1:7" ht="25.5" x14ac:dyDescent="0.2">
      <c r="A32" s="57" t="s">
        <v>44</v>
      </c>
      <c r="B32" s="58" t="s">
        <v>368</v>
      </c>
      <c r="C32" s="93">
        <v>0</v>
      </c>
      <c r="D32" s="93">
        <v>0</v>
      </c>
      <c r="E32" s="93">
        <v>0</v>
      </c>
      <c r="F32" s="95"/>
      <c r="G32" s="32"/>
    </row>
    <row r="33" spans="1:7" x14ac:dyDescent="0.2">
      <c r="A33" s="57" t="s">
        <v>138</v>
      </c>
      <c r="B33" s="57" t="s">
        <v>324</v>
      </c>
      <c r="C33" s="92">
        <v>25481</v>
      </c>
      <c r="D33" s="93">
        <v>0</v>
      </c>
      <c r="E33" s="92">
        <v>25481</v>
      </c>
      <c r="F33" s="95"/>
      <c r="G33" s="32"/>
    </row>
    <row r="34" spans="1:7" x14ac:dyDescent="0.2">
      <c r="A34" s="57" t="s">
        <v>166</v>
      </c>
      <c r="B34" s="58" t="s">
        <v>325</v>
      </c>
      <c r="C34" s="92">
        <v>441579</v>
      </c>
      <c r="D34" s="93">
        <v>0</v>
      </c>
      <c r="E34" s="92">
        <v>441579</v>
      </c>
      <c r="F34" s="97"/>
      <c r="G34" s="32"/>
    </row>
    <row r="35" spans="1:7" x14ac:dyDescent="0.2">
      <c r="A35" s="57" t="s">
        <v>46</v>
      </c>
      <c r="B35" s="57" t="s">
        <v>47</v>
      </c>
      <c r="C35" s="89">
        <f>SUM(C36:C40)</f>
        <v>6300729</v>
      </c>
      <c r="D35" s="89">
        <f>SUM(D36:D40)</f>
        <v>0</v>
      </c>
      <c r="E35" s="89">
        <f>SUM(E36:E40)</f>
        <v>6300729</v>
      </c>
      <c r="F35" s="91"/>
      <c r="G35" s="32"/>
    </row>
    <row r="36" spans="1:7" x14ac:dyDescent="0.2">
      <c r="A36" s="57" t="s">
        <v>329</v>
      </c>
      <c r="B36" s="57" t="s">
        <v>49</v>
      </c>
      <c r="C36" s="92">
        <v>8426043</v>
      </c>
      <c r="D36" s="93">
        <v>0</v>
      </c>
      <c r="E36" s="92">
        <v>8426043</v>
      </c>
      <c r="F36" s="88"/>
      <c r="G36" s="32"/>
    </row>
    <row r="37" spans="1:7" x14ac:dyDescent="0.2">
      <c r="A37" s="57" t="s">
        <v>330</v>
      </c>
      <c r="B37" s="57" t="s">
        <v>376</v>
      </c>
      <c r="C37" s="92">
        <v>151673</v>
      </c>
      <c r="D37" s="93">
        <v>0</v>
      </c>
      <c r="E37" s="92">
        <v>151673</v>
      </c>
      <c r="F37" s="95"/>
      <c r="G37" s="32"/>
    </row>
    <row r="38" spans="1:7" x14ac:dyDescent="0.2">
      <c r="A38" s="57" t="s">
        <v>332</v>
      </c>
      <c r="B38" s="59" t="s">
        <v>331</v>
      </c>
      <c r="C38" s="92">
        <v>277977</v>
      </c>
      <c r="D38" s="93">
        <v>0</v>
      </c>
      <c r="E38" s="92">
        <v>277977</v>
      </c>
      <c r="F38" s="95"/>
      <c r="G38" s="32"/>
    </row>
    <row r="39" spans="1:7" ht="25.5" x14ac:dyDescent="0.2">
      <c r="A39" s="57" t="s">
        <v>369</v>
      </c>
      <c r="B39" s="66" t="s">
        <v>372</v>
      </c>
      <c r="C39" s="93">
        <v>-492</v>
      </c>
      <c r="D39" s="93">
        <v>0</v>
      </c>
      <c r="E39" s="93">
        <v>-492</v>
      </c>
      <c r="F39" s="96"/>
      <c r="G39" s="32"/>
    </row>
    <row r="40" spans="1:7" x14ac:dyDescent="0.2">
      <c r="A40" s="57" t="s">
        <v>371</v>
      </c>
      <c r="B40" s="59" t="s">
        <v>327</v>
      </c>
      <c r="C40" s="92">
        <v>-2554472</v>
      </c>
      <c r="D40" s="93">
        <v>0</v>
      </c>
      <c r="E40" s="92">
        <v>-2554472</v>
      </c>
      <c r="F40" s="95"/>
      <c r="G40" s="32"/>
    </row>
    <row r="41" spans="1:7" x14ac:dyDescent="0.2">
      <c r="A41" s="57" t="s">
        <v>54</v>
      </c>
      <c r="B41" s="57" t="s">
        <v>55</v>
      </c>
      <c r="C41" s="93">
        <v>0</v>
      </c>
      <c r="D41" s="93">
        <v>0</v>
      </c>
      <c r="E41" s="93">
        <v>0</v>
      </c>
      <c r="G41" s="32"/>
    </row>
    <row r="42" spans="1:7" x14ac:dyDescent="0.2">
      <c r="A42" s="57" t="s">
        <v>56</v>
      </c>
      <c r="B42" s="57" t="s">
        <v>274</v>
      </c>
      <c r="C42" s="92">
        <v>9663197</v>
      </c>
      <c r="D42" s="93">
        <v>0</v>
      </c>
      <c r="E42" s="92">
        <v>9663197</v>
      </c>
      <c r="F42" s="95"/>
      <c r="G42" s="32"/>
    </row>
    <row r="43" spans="1:7" x14ac:dyDescent="0.2">
      <c r="A43" s="60" t="s">
        <v>58</v>
      </c>
      <c r="B43" s="60" t="s">
        <v>275</v>
      </c>
      <c r="C43" s="92">
        <v>9663197</v>
      </c>
      <c r="D43" s="93">
        <v>0</v>
      </c>
      <c r="E43" s="92">
        <v>9663197</v>
      </c>
      <c r="G43" s="32"/>
    </row>
  </sheetData>
  <mergeCells count="2"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G43"/>
  <sheetViews>
    <sheetView workbookViewId="0">
      <selection activeCell="G20" sqref="G20"/>
    </sheetView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  <col min="6" max="6" width="10.140625" style="39" bestFit="1" customWidth="1"/>
    <col min="7" max="7" width="10.140625" bestFit="1" customWidth="1"/>
  </cols>
  <sheetData>
    <row r="1" spans="1:7" ht="15.75" x14ac:dyDescent="0.25">
      <c r="A1" s="51" t="s">
        <v>303</v>
      </c>
      <c r="B1" s="52"/>
      <c r="C1" s="3"/>
    </row>
    <row r="2" spans="1:7" x14ac:dyDescent="0.2">
      <c r="A2" s="53"/>
      <c r="B2" s="53"/>
      <c r="C2" s="20"/>
    </row>
    <row r="3" spans="1:7" ht="18" x14ac:dyDescent="0.25">
      <c r="A3" s="129" t="s">
        <v>0</v>
      </c>
      <c r="B3" s="129"/>
      <c r="C3" s="129"/>
    </row>
    <row r="4" spans="1:7" ht="15.75" x14ac:dyDescent="0.25">
      <c r="A4" s="130" t="s">
        <v>389</v>
      </c>
      <c r="B4" s="131"/>
      <c r="C4" s="131"/>
    </row>
    <row r="5" spans="1:7" x14ac:dyDescent="0.2">
      <c r="A5" s="54"/>
      <c r="B5" s="54"/>
      <c r="E5" s="65" t="s">
        <v>2</v>
      </c>
    </row>
    <row r="6" spans="1:7" s="78" customFormat="1" ht="15.75" x14ac:dyDescent="0.2">
      <c r="A6" s="55" t="s">
        <v>3</v>
      </c>
      <c r="B6" s="55" t="s">
        <v>4</v>
      </c>
      <c r="C6" s="80" t="s">
        <v>5</v>
      </c>
      <c r="D6" s="80" t="s">
        <v>379</v>
      </c>
      <c r="E6" s="5" t="s">
        <v>7</v>
      </c>
      <c r="F6" s="84"/>
    </row>
    <row r="7" spans="1:7" s="78" customFormat="1" ht="15.75" x14ac:dyDescent="0.2">
      <c r="A7" s="79">
        <v>1</v>
      </c>
      <c r="B7" s="79">
        <v>2</v>
      </c>
      <c r="C7" s="80">
        <v>3</v>
      </c>
      <c r="D7" s="80">
        <v>4</v>
      </c>
      <c r="E7" s="80">
        <v>5</v>
      </c>
      <c r="F7" s="84"/>
    </row>
    <row r="8" spans="1:7" x14ac:dyDescent="0.2">
      <c r="A8" s="57" t="s">
        <v>8</v>
      </c>
      <c r="B8" s="57" t="s">
        <v>309</v>
      </c>
      <c r="C8" s="64">
        <v>30640640</v>
      </c>
      <c r="D8" s="64">
        <v>-2477431</v>
      </c>
      <c r="E8" s="64">
        <f>SUM(E9:E21)</f>
        <v>28163209</v>
      </c>
      <c r="F8" s="50"/>
      <c r="G8" s="7"/>
    </row>
    <row r="9" spans="1:7" x14ac:dyDescent="0.2">
      <c r="A9" s="57" t="s">
        <v>10</v>
      </c>
      <c r="B9" s="57" t="s">
        <v>310</v>
      </c>
      <c r="C9" s="64">
        <v>528241</v>
      </c>
      <c r="D9" s="63">
        <v>0</v>
      </c>
      <c r="E9" s="64">
        <v>528241</v>
      </c>
      <c r="F9" s="50"/>
    </row>
    <row r="10" spans="1:7" x14ac:dyDescent="0.2">
      <c r="A10" s="57" t="s">
        <v>12</v>
      </c>
      <c r="B10" s="58" t="s">
        <v>311</v>
      </c>
      <c r="C10" s="64">
        <v>6344931</v>
      </c>
      <c r="D10" s="63">
        <v>0</v>
      </c>
      <c r="E10" s="64">
        <v>6344931</v>
      </c>
      <c r="F10" s="50"/>
    </row>
    <row r="11" spans="1:7" ht="25.5" x14ac:dyDescent="0.2">
      <c r="A11" s="57" t="s">
        <v>14</v>
      </c>
      <c r="B11" s="58" t="s">
        <v>312</v>
      </c>
      <c r="C11" s="64">
        <v>381576</v>
      </c>
      <c r="D11" s="64">
        <v>-80237</v>
      </c>
      <c r="E11" s="64">
        <v>301339</v>
      </c>
      <c r="F11" s="50"/>
    </row>
    <row r="12" spans="1:7" x14ac:dyDescent="0.2">
      <c r="A12" s="57" t="s">
        <v>16</v>
      </c>
      <c r="B12" s="57" t="s">
        <v>313</v>
      </c>
      <c r="C12" s="64">
        <v>19157932</v>
      </c>
      <c r="D12" s="64">
        <v>-1504530</v>
      </c>
      <c r="E12" s="64">
        <v>17653402</v>
      </c>
      <c r="F12" s="50"/>
    </row>
    <row r="13" spans="1:7" x14ac:dyDescent="0.2">
      <c r="A13" s="57" t="s">
        <v>18</v>
      </c>
      <c r="B13" s="57" t="s">
        <v>314</v>
      </c>
      <c r="C13" s="64">
        <v>1810000</v>
      </c>
      <c r="D13" s="63">
        <v>0</v>
      </c>
      <c r="E13" s="64">
        <v>1810000</v>
      </c>
      <c r="F13" s="50"/>
    </row>
    <row r="14" spans="1:7" x14ac:dyDescent="0.2">
      <c r="A14" s="57" t="s">
        <v>20</v>
      </c>
      <c r="B14" s="57" t="s">
        <v>315</v>
      </c>
      <c r="C14" s="64">
        <v>1678</v>
      </c>
      <c r="D14" s="63">
        <v>-11</v>
      </c>
      <c r="E14" s="64">
        <v>1667</v>
      </c>
      <c r="F14" s="50"/>
    </row>
    <row r="15" spans="1:7" x14ac:dyDescent="0.2">
      <c r="A15" s="57" t="s">
        <v>128</v>
      </c>
      <c r="B15" s="57" t="s">
        <v>316</v>
      </c>
      <c r="C15" s="64">
        <v>822907</v>
      </c>
      <c r="D15" s="64">
        <v>-384098</v>
      </c>
      <c r="E15" s="64">
        <v>438809</v>
      </c>
      <c r="F15" s="50"/>
    </row>
    <row r="16" spans="1:7" x14ac:dyDescent="0.2">
      <c r="A16" s="57" t="s">
        <v>22</v>
      </c>
      <c r="B16" s="57" t="s">
        <v>123</v>
      </c>
      <c r="C16" s="64">
        <v>155070</v>
      </c>
      <c r="D16" s="64">
        <v>-61036</v>
      </c>
      <c r="E16" s="64">
        <v>94034</v>
      </c>
      <c r="F16" s="50"/>
    </row>
    <row r="17" spans="1:7" x14ac:dyDescent="0.2">
      <c r="A17" s="57" t="s">
        <v>122</v>
      </c>
      <c r="B17" s="58" t="s">
        <v>317</v>
      </c>
      <c r="C17" s="64">
        <v>917163</v>
      </c>
      <c r="D17" s="64">
        <v>-381104</v>
      </c>
      <c r="E17" s="64">
        <v>536059</v>
      </c>
      <c r="F17" s="50"/>
    </row>
    <row r="18" spans="1:7" ht="25.5" x14ac:dyDescent="0.2">
      <c r="A18" s="57" t="s">
        <v>177</v>
      </c>
      <c r="B18" s="58" t="s">
        <v>250</v>
      </c>
      <c r="C18" s="64">
        <v>0</v>
      </c>
      <c r="D18" s="64">
        <v>0</v>
      </c>
      <c r="E18" s="64">
        <v>0</v>
      </c>
      <c r="F18" s="50"/>
    </row>
    <row r="19" spans="1:7" x14ac:dyDescent="0.2">
      <c r="A19" s="57" t="s">
        <v>179</v>
      </c>
      <c r="B19" s="57" t="s">
        <v>131</v>
      </c>
      <c r="C19" s="64">
        <v>185001</v>
      </c>
      <c r="D19" s="63">
        <v>0</v>
      </c>
      <c r="E19" s="64">
        <v>185001</v>
      </c>
      <c r="F19" s="50"/>
    </row>
    <row r="20" spans="1:7" x14ac:dyDescent="0.2">
      <c r="A20" s="57" t="s">
        <v>162</v>
      </c>
      <c r="B20" s="57" t="s">
        <v>318</v>
      </c>
      <c r="C20" s="64">
        <v>336141</v>
      </c>
      <c r="D20" s="64">
        <v>-66415</v>
      </c>
      <c r="E20" s="64">
        <v>269726</v>
      </c>
      <c r="F20" s="50"/>
    </row>
    <row r="21" spans="1:7" ht="13.5" thickBot="1" x14ac:dyDescent="0.25">
      <c r="A21" s="57" t="s">
        <v>182</v>
      </c>
      <c r="B21" s="57" t="s">
        <v>133</v>
      </c>
      <c r="C21" s="64">
        <v>0</v>
      </c>
      <c r="D21" s="64">
        <v>0</v>
      </c>
      <c r="E21" s="64">
        <v>0</v>
      </c>
      <c r="F21" s="50"/>
    </row>
    <row r="22" spans="1:7" ht="13.5" thickBot="1" x14ac:dyDescent="0.25">
      <c r="A22" s="57" t="s">
        <v>28</v>
      </c>
      <c r="B22" s="57" t="s">
        <v>29</v>
      </c>
      <c r="C22" s="64">
        <f>C23+C35</f>
        <v>28163209</v>
      </c>
      <c r="D22" s="63">
        <v>0</v>
      </c>
      <c r="E22" s="64">
        <f>E23+E35</f>
        <v>28163209</v>
      </c>
      <c r="F22" s="85"/>
      <c r="G22" s="7"/>
    </row>
    <row r="23" spans="1:7" x14ac:dyDescent="0.2">
      <c r="A23" s="57" t="s">
        <v>30</v>
      </c>
      <c r="B23" s="57" t="s">
        <v>282</v>
      </c>
      <c r="C23" s="64">
        <f>SUM(C24:C34)</f>
        <v>22076922</v>
      </c>
      <c r="D23" s="63">
        <v>0</v>
      </c>
      <c r="E23" s="64">
        <f>SUM(E24:E34)</f>
        <v>22076922</v>
      </c>
      <c r="F23" s="50"/>
      <c r="G23" s="7"/>
    </row>
    <row r="24" spans="1:7" x14ac:dyDescent="0.2">
      <c r="A24" s="57" t="s">
        <v>32</v>
      </c>
      <c r="B24" s="57" t="s">
        <v>319</v>
      </c>
      <c r="C24" s="64">
        <v>2937237</v>
      </c>
      <c r="D24" s="63">
        <v>0</v>
      </c>
      <c r="E24" s="64">
        <v>2937237</v>
      </c>
      <c r="F24" s="67"/>
      <c r="G24" s="7"/>
    </row>
    <row r="25" spans="1:7" x14ac:dyDescent="0.2">
      <c r="A25" s="57" t="s">
        <v>34</v>
      </c>
      <c r="B25" s="57" t="s">
        <v>320</v>
      </c>
      <c r="C25" s="64">
        <v>4533970</v>
      </c>
      <c r="D25" s="63">
        <v>0</v>
      </c>
      <c r="E25" s="64">
        <v>4533970</v>
      </c>
      <c r="F25" s="67"/>
      <c r="G25" s="7"/>
    </row>
    <row r="26" spans="1:7" x14ac:dyDescent="0.2">
      <c r="A26" s="57" t="s">
        <v>36</v>
      </c>
      <c r="B26" s="57" t="s">
        <v>321</v>
      </c>
      <c r="C26" s="64">
        <v>13857040</v>
      </c>
      <c r="D26" s="63">
        <v>0</v>
      </c>
      <c r="E26" s="64">
        <v>13857040</v>
      </c>
      <c r="F26" s="67"/>
      <c r="G26" s="7"/>
    </row>
    <row r="27" spans="1:7" x14ac:dyDescent="0.2">
      <c r="A27" s="57" t="s">
        <v>134</v>
      </c>
      <c r="B27" s="57" t="s">
        <v>268</v>
      </c>
      <c r="C27" s="64">
        <v>0</v>
      </c>
      <c r="D27" s="64">
        <v>0</v>
      </c>
      <c r="E27" s="64">
        <v>0</v>
      </c>
      <c r="F27" s="67"/>
      <c r="G27" s="7"/>
    </row>
    <row r="28" spans="1:7" ht="25.5" x14ac:dyDescent="0.2">
      <c r="A28" s="57" t="s">
        <v>38</v>
      </c>
      <c r="B28" s="58" t="s">
        <v>328</v>
      </c>
      <c r="C28" s="63">
        <v>559</v>
      </c>
      <c r="D28" s="63">
        <v>0</v>
      </c>
      <c r="E28" s="63">
        <v>559</v>
      </c>
      <c r="F28" s="86"/>
      <c r="G28" s="7"/>
    </row>
    <row r="29" spans="1:7" x14ac:dyDescent="0.2">
      <c r="A29" s="57" t="s">
        <v>252</v>
      </c>
      <c r="B29" s="57" t="s">
        <v>272</v>
      </c>
      <c r="C29" s="64">
        <v>43662</v>
      </c>
      <c r="D29" s="63">
        <v>0</v>
      </c>
      <c r="E29" s="64">
        <v>43662</v>
      </c>
      <c r="F29" s="67"/>
      <c r="G29" s="7"/>
    </row>
    <row r="30" spans="1:7" x14ac:dyDescent="0.2">
      <c r="A30" s="57" t="s">
        <v>253</v>
      </c>
      <c r="B30" s="58" t="s">
        <v>322</v>
      </c>
      <c r="C30" s="64">
        <v>2241</v>
      </c>
      <c r="D30" s="63">
        <v>0</v>
      </c>
      <c r="E30" s="64">
        <v>2241</v>
      </c>
      <c r="F30" s="67"/>
      <c r="G30" s="7"/>
    </row>
    <row r="31" spans="1:7" x14ac:dyDescent="0.2">
      <c r="A31" s="57" t="s">
        <v>42</v>
      </c>
      <c r="B31" s="57" t="s">
        <v>323</v>
      </c>
      <c r="C31" s="64">
        <v>4783</v>
      </c>
      <c r="D31" s="63">
        <v>0</v>
      </c>
      <c r="E31" s="64">
        <v>4783</v>
      </c>
      <c r="F31" s="67"/>
      <c r="G31" s="7"/>
    </row>
    <row r="32" spans="1:7" ht="25.5" x14ac:dyDescent="0.2">
      <c r="A32" s="57" t="s">
        <v>44</v>
      </c>
      <c r="B32" s="58" t="s">
        <v>368</v>
      </c>
      <c r="C32" s="64">
        <v>0</v>
      </c>
      <c r="D32" s="63">
        <v>0</v>
      </c>
      <c r="E32" s="64">
        <v>0</v>
      </c>
      <c r="F32" s="67"/>
      <c r="G32" s="7"/>
    </row>
    <row r="33" spans="1:7" x14ac:dyDescent="0.2">
      <c r="A33" s="57" t="s">
        <v>138</v>
      </c>
      <c r="B33" s="57" t="s">
        <v>324</v>
      </c>
      <c r="C33" s="64">
        <v>22824</v>
      </c>
      <c r="D33" s="63">
        <v>0</v>
      </c>
      <c r="E33" s="64">
        <v>22824</v>
      </c>
      <c r="F33" s="67"/>
      <c r="G33" s="7"/>
    </row>
    <row r="34" spans="1:7" x14ac:dyDescent="0.2">
      <c r="A34" s="57" t="s">
        <v>166</v>
      </c>
      <c r="B34" s="58" t="s">
        <v>325</v>
      </c>
      <c r="C34" s="64">
        <v>674606</v>
      </c>
      <c r="D34" s="63">
        <v>0</v>
      </c>
      <c r="E34" s="64">
        <v>674606</v>
      </c>
      <c r="F34" s="87"/>
      <c r="G34" s="7"/>
    </row>
    <row r="35" spans="1:7" x14ac:dyDescent="0.2">
      <c r="A35" s="57" t="s">
        <v>46</v>
      </c>
      <c r="B35" s="57" t="s">
        <v>47</v>
      </c>
      <c r="C35" s="64">
        <f>SUM(C36:C40)</f>
        <v>6086287</v>
      </c>
      <c r="D35" s="63">
        <v>0</v>
      </c>
      <c r="E35" s="64">
        <f>SUM(E36:E40)</f>
        <v>6086287</v>
      </c>
      <c r="F35" s="50"/>
      <c r="G35" s="7"/>
    </row>
    <row r="36" spans="1:7" x14ac:dyDescent="0.2">
      <c r="A36" s="57" t="s">
        <v>329</v>
      </c>
      <c r="B36" s="57" t="s">
        <v>49</v>
      </c>
      <c r="C36" s="64">
        <v>8426043</v>
      </c>
      <c r="D36" s="63">
        <v>0</v>
      </c>
      <c r="E36" s="64">
        <v>8426043</v>
      </c>
      <c r="F36" s="88"/>
      <c r="G36" s="7"/>
    </row>
    <row r="37" spans="1:7" x14ac:dyDescent="0.2">
      <c r="A37" s="57" t="s">
        <v>330</v>
      </c>
      <c r="B37" s="57" t="s">
        <v>376</v>
      </c>
      <c r="C37" s="64">
        <v>151673</v>
      </c>
      <c r="D37" s="63">
        <v>0</v>
      </c>
      <c r="E37" s="64">
        <v>151673</v>
      </c>
      <c r="F37" s="67"/>
      <c r="G37" s="7"/>
    </row>
    <row r="38" spans="1:7" x14ac:dyDescent="0.2">
      <c r="A38" s="57" t="s">
        <v>332</v>
      </c>
      <c r="B38" s="59" t="s">
        <v>331</v>
      </c>
      <c r="C38" s="64">
        <v>277350</v>
      </c>
      <c r="D38" s="63">
        <v>0</v>
      </c>
      <c r="E38" s="64">
        <v>277350</v>
      </c>
      <c r="F38" s="67"/>
      <c r="G38" s="7"/>
    </row>
    <row r="39" spans="1:7" ht="25.5" x14ac:dyDescent="0.2">
      <c r="A39" s="57" t="s">
        <v>369</v>
      </c>
      <c r="B39" s="66" t="s">
        <v>372</v>
      </c>
      <c r="C39" s="63">
        <v>-609</v>
      </c>
      <c r="D39" s="63">
        <v>0</v>
      </c>
      <c r="E39" s="63">
        <v>-609</v>
      </c>
      <c r="F39" s="86"/>
      <c r="G39" s="7"/>
    </row>
    <row r="40" spans="1:7" x14ac:dyDescent="0.2">
      <c r="A40" s="57" t="s">
        <v>371</v>
      </c>
      <c r="B40" s="59" t="s">
        <v>327</v>
      </c>
      <c r="C40" s="64">
        <v>-2768170</v>
      </c>
      <c r="D40" s="63">
        <v>0</v>
      </c>
      <c r="E40" s="64">
        <v>-2768170</v>
      </c>
      <c r="F40" s="67"/>
      <c r="G40" s="7"/>
    </row>
    <row r="41" spans="1:7" x14ac:dyDescent="0.2">
      <c r="A41" s="57" t="s">
        <v>54</v>
      </c>
      <c r="B41" s="57" t="s">
        <v>55</v>
      </c>
      <c r="C41" s="61"/>
      <c r="D41" s="61"/>
      <c r="E41" s="61"/>
      <c r="G41" s="7"/>
    </row>
    <row r="42" spans="1:7" x14ac:dyDescent="0.2">
      <c r="A42" s="57" t="s">
        <v>56</v>
      </c>
      <c r="B42" s="57" t="s">
        <v>274</v>
      </c>
      <c r="C42" s="64">
        <v>11155396</v>
      </c>
      <c r="D42" s="63">
        <v>0</v>
      </c>
      <c r="E42" s="64">
        <v>11155396</v>
      </c>
      <c r="F42" s="67"/>
      <c r="G42" s="7"/>
    </row>
    <row r="43" spans="1:7" x14ac:dyDescent="0.2">
      <c r="A43" s="60" t="s">
        <v>58</v>
      </c>
      <c r="B43" s="60" t="s">
        <v>275</v>
      </c>
      <c r="C43" s="64">
        <v>11155396</v>
      </c>
      <c r="D43" s="63">
        <v>0</v>
      </c>
      <c r="E43" s="64">
        <v>11155396</v>
      </c>
      <c r="G43" s="7"/>
    </row>
  </sheetData>
  <mergeCells count="2"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G43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  <col min="6" max="7" width="10.140625" bestFit="1" customWidth="1"/>
  </cols>
  <sheetData>
    <row r="1" spans="1:7" ht="15.75" x14ac:dyDescent="0.25">
      <c r="A1" s="51" t="s">
        <v>303</v>
      </c>
      <c r="B1" s="52"/>
      <c r="C1" s="3"/>
    </row>
    <row r="2" spans="1:7" x14ac:dyDescent="0.2">
      <c r="A2" s="53"/>
      <c r="B2" s="53"/>
      <c r="C2" s="20"/>
    </row>
    <row r="3" spans="1:7" ht="18" x14ac:dyDescent="0.25">
      <c r="A3" s="129" t="s">
        <v>0</v>
      </c>
      <c r="B3" s="129"/>
      <c r="C3" s="129"/>
    </row>
    <row r="4" spans="1:7" ht="15.75" x14ac:dyDescent="0.25">
      <c r="A4" s="130" t="s">
        <v>387</v>
      </c>
      <c r="B4" s="131"/>
      <c r="C4" s="131"/>
    </row>
    <row r="5" spans="1:7" x14ac:dyDescent="0.2">
      <c r="A5" s="54"/>
      <c r="B5" s="54"/>
      <c r="E5" s="65" t="s">
        <v>2</v>
      </c>
    </row>
    <row r="6" spans="1:7" s="78" customFormat="1" ht="15.75" x14ac:dyDescent="0.2">
      <c r="A6" s="55" t="s">
        <v>3</v>
      </c>
      <c r="B6" s="55" t="s">
        <v>4</v>
      </c>
      <c r="C6" s="80" t="s">
        <v>5</v>
      </c>
      <c r="D6" s="80" t="s">
        <v>379</v>
      </c>
      <c r="E6" s="5" t="s">
        <v>7</v>
      </c>
    </row>
    <row r="7" spans="1:7" s="78" customFormat="1" ht="15.75" x14ac:dyDescent="0.2">
      <c r="A7" s="79">
        <v>1</v>
      </c>
      <c r="B7" s="79">
        <v>2</v>
      </c>
      <c r="C7" s="80">
        <v>3</v>
      </c>
      <c r="D7" s="80">
        <v>4</v>
      </c>
      <c r="E7" s="80">
        <v>5</v>
      </c>
    </row>
    <row r="8" spans="1:7" x14ac:dyDescent="0.2">
      <c r="A8" s="57" t="s">
        <v>8</v>
      </c>
      <c r="B8" s="57" t="s">
        <v>309</v>
      </c>
      <c r="C8" s="64">
        <v>39127983</v>
      </c>
      <c r="D8" s="64">
        <v>-2391502</v>
      </c>
      <c r="E8" s="64">
        <v>36736481</v>
      </c>
      <c r="G8" s="7"/>
    </row>
    <row r="9" spans="1:7" x14ac:dyDescent="0.2">
      <c r="A9" s="57" t="s">
        <v>10</v>
      </c>
      <c r="B9" s="57" t="s">
        <v>310</v>
      </c>
      <c r="C9" s="64">
        <v>1080816</v>
      </c>
      <c r="D9" s="63">
        <v>0</v>
      </c>
      <c r="E9" s="64">
        <v>1080816</v>
      </c>
    </row>
    <row r="10" spans="1:7" x14ac:dyDescent="0.2">
      <c r="A10" s="57" t="s">
        <v>12</v>
      </c>
      <c r="B10" s="58" t="s">
        <v>311</v>
      </c>
      <c r="C10" s="64">
        <v>4097563</v>
      </c>
      <c r="D10" s="63">
        <v>0</v>
      </c>
      <c r="E10" s="64">
        <v>4097563</v>
      </c>
    </row>
    <row r="11" spans="1:7" ht="25.5" x14ac:dyDescent="0.2">
      <c r="A11" s="57" t="s">
        <v>14</v>
      </c>
      <c r="B11" s="58" t="s">
        <v>312</v>
      </c>
      <c r="C11" s="64">
        <v>544677</v>
      </c>
      <c r="D11" s="64">
        <v>-80433</v>
      </c>
      <c r="E11" s="64">
        <v>464244</v>
      </c>
    </row>
    <row r="12" spans="1:7" x14ac:dyDescent="0.2">
      <c r="A12" s="57" t="s">
        <v>16</v>
      </c>
      <c r="B12" s="57" t="s">
        <v>313</v>
      </c>
      <c r="C12" s="64">
        <v>28833814</v>
      </c>
      <c r="D12" s="64">
        <v>-1453038</v>
      </c>
      <c r="E12" s="64">
        <v>27380776</v>
      </c>
    </row>
    <row r="13" spans="1:7" x14ac:dyDescent="0.2">
      <c r="A13" s="57" t="s">
        <v>18</v>
      </c>
      <c r="B13" s="57" t="s">
        <v>314</v>
      </c>
      <c r="C13" s="64">
        <v>2205800</v>
      </c>
      <c r="D13" s="63">
        <v>0</v>
      </c>
      <c r="E13" s="64">
        <v>2205800</v>
      </c>
    </row>
    <row r="14" spans="1:7" x14ac:dyDescent="0.2">
      <c r="A14" s="57" t="s">
        <v>20</v>
      </c>
      <c r="B14" s="57" t="s">
        <v>315</v>
      </c>
      <c r="C14" s="64">
        <v>2658</v>
      </c>
      <c r="D14" s="63">
        <v>-11</v>
      </c>
      <c r="E14" s="64">
        <v>2647</v>
      </c>
    </row>
    <row r="15" spans="1:7" x14ac:dyDescent="0.2">
      <c r="A15" s="57" t="s">
        <v>128</v>
      </c>
      <c r="B15" s="57" t="s">
        <v>316</v>
      </c>
      <c r="C15" s="64">
        <v>813530</v>
      </c>
      <c r="D15" s="64">
        <v>-380516</v>
      </c>
      <c r="E15" s="64">
        <v>433014</v>
      </c>
    </row>
    <row r="16" spans="1:7" x14ac:dyDescent="0.2">
      <c r="A16" s="57" t="s">
        <v>22</v>
      </c>
      <c r="B16" s="57" t="s">
        <v>123</v>
      </c>
      <c r="C16" s="64">
        <v>142282</v>
      </c>
      <c r="D16" s="64">
        <v>-47505</v>
      </c>
      <c r="E16" s="64">
        <v>94777</v>
      </c>
    </row>
    <row r="17" spans="1:7" x14ac:dyDescent="0.2">
      <c r="A17" s="57" t="s">
        <v>122</v>
      </c>
      <c r="B17" s="58" t="s">
        <v>317</v>
      </c>
      <c r="C17" s="64">
        <v>920093</v>
      </c>
      <c r="D17" s="64">
        <v>-364196</v>
      </c>
      <c r="E17" s="64">
        <v>555897</v>
      </c>
    </row>
    <row r="18" spans="1:7" ht="25.5" x14ac:dyDescent="0.2">
      <c r="A18" s="57" t="s">
        <v>177</v>
      </c>
      <c r="B18" s="58" t="s">
        <v>250</v>
      </c>
      <c r="C18" s="64"/>
      <c r="D18" s="64"/>
      <c r="E18" s="64"/>
    </row>
    <row r="19" spans="1:7" x14ac:dyDescent="0.2">
      <c r="A19" s="57" t="s">
        <v>179</v>
      </c>
      <c r="B19" s="57" t="s">
        <v>131</v>
      </c>
      <c r="C19" s="64">
        <v>185001</v>
      </c>
      <c r="D19" s="63">
        <v>0</v>
      </c>
      <c r="E19" s="64">
        <v>185001</v>
      </c>
    </row>
    <row r="20" spans="1:7" x14ac:dyDescent="0.2">
      <c r="A20" s="57" t="s">
        <v>162</v>
      </c>
      <c r="B20" s="57" t="s">
        <v>318</v>
      </c>
      <c r="C20" s="64">
        <v>301749</v>
      </c>
      <c r="D20" s="64">
        <v>-65803</v>
      </c>
      <c r="E20" s="64">
        <v>235946</v>
      </c>
    </row>
    <row r="21" spans="1:7" x14ac:dyDescent="0.2">
      <c r="A21" s="57" t="s">
        <v>182</v>
      </c>
      <c r="B21" s="57" t="s">
        <v>133</v>
      </c>
      <c r="C21" s="64"/>
      <c r="D21" s="64"/>
      <c r="E21" s="64"/>
    </row>
    <row r="22" spans="1:7" x14ac:dyDescent="0.2">
      <c r="A22" s="57" t="s">
        <v>28</v>
      </c>
      <c r="B22" s="57" t="s">
        <v>29</v>
      </c>
      <c r="C22" s="64">
        <v>36736481</v>
      </c>
      <c r="D22" s="63">
        <v>0</v>
      </c>
      <c r="E22" s="64">
        <v>36736481</v>
      </c>
      <c r="F22" s="7"/>
      <c r="G22" s="7"/>
    </row>
    <row r="23" spans="1:7" x14ac:dyDescent="0.2">
      <c r="A23" s="57" t="s">
        <v>30</v>
      </c>
      <c r="B23" s="57" t="s">
        <v>282</v>
      </c>
      <c r="C23" s="64">
        <v>30661868</v>
      </c>
      <c r="D23" s="63">
        <v>0</v>
      </c>
      <c r="E23" s="64">
        <v>30661868</v>
      </c>
      <c r="G23" s="7"/>
    </row>
    <row r="24" spans="1:7" x14ac:dyDescent="0.2">
      <c r="A24" s="57" t="s">
        <v>32</v>
      </c>
      <c r="B24" s="57" t="s">
        <v>319</v>
      </c>
      <c r="C24" s="64">
        <v>2362709</v>
      </c>
      <c r="D24" s="63">
        <v>0</v>
      </c>
      <c r="E24" s="64">
        <v>2362709</v>
      </c>
    </row>
    <row r="25" spans="1:7" x14ac:dyDescent="0.2">
      <c r="A25" s="57" t="s">
        <v>34</v>
      </c>
      <c r="B25" s="57" t="s">
        <v>320</v>
      </c>
      <c r="C25" s="64">
        <v>4389059</v>
      </c>
      <c r="D25" s="63">
        <v>0</v>
      </c>
      <c r="E25" s="64">
        <v>4389059</v>
      </c>
    </row>
    <row r="26" spans="1:7" x14ac:dyDescent="0.2">
      <c r="A26" s="57" t="s">
        <v>36</v>
      </c>
      <c r="B26" s="57" t="s">
        <v>321</v>
      </c>
      <c r="C26" s="64">
        <v>23204900</v>
      </c>
      <c r="D26" s="63">
        <v>0</v>
      </c>
      <c r="E26" s="64">
        <v>23204900</v>
      </c>
    </row>
    <row r="27" spans="1:7" x14ac:dyDescent="0.2">
      <c r="A27" s="57" t="s">
        <v>134</v>
      </c>
      <c r="B27" s="57" t="s">
        <v>268</v>
      </c>
      <c r="C27" s="64"/>
      <c r="D27" s="63"/>
      <c r="E27" s="64"/>
    </row>
    <row r="28" spans="1:7" ht="25.5" x14ac:dyDescent="0.2">
      <c r="A28" s="57" t="s">
        <v>38</v>
      </c>
      <c r="B28" s="58" t="s">
        <v>328</v>
      </c>
      <c r="C28" s="63">
        <v>472</v>
      </c>
      <c r="D28" s="63">
        <v>0</v>
      </c>
      <c r="E28" s="63">
        <v>472</v>
      </c>
    </row>
    <row r="29" spans="1:7" x14ac:dyDescent="0.2">
      <c r="A29" s="57" t="s">
        <v>252</v>
      </c>
      <c r="B29" s="57" t="s">
        <v>272</v>
      </c>
      <c r="C29" s="64">
        <v>40893</v>
      </c>
      <c r="D29" s="63">
        <v>0</v>
      </c>
      <c r="E29" s="64">
        <v>40893</v>
      </c>
    </row>
    <row r="30" spans="1:7" x14ac:dyDescent="0.2">
      <c r="A30" s="57" t="s">
        <v>253</v>
      </c>
      <c r="B30" s="58" t="s">
        <v>322</v>
      </c>
      <c r="C30" s="64">
        <v>1444</v>
      </c>
      <c r="D30" s="63">
        <v>0</v>
      </c>
      <c r="E30" s="64">
        <v>1444</v>
      </c>
    </row>
    <row r="31" spans="1:7" x14ac:dyDescent="0.2">
      <c r="A31" s="57" t="s">
        <v>42</v>
      </c>
      <c r="B31" s="57" t="s">
        <v>323</v>
      </c>
      <c r="C31" s="64">
        <v>4784</v>
      </c>
      <c r="D31" s="63">
        <v>0</v>
      </c>
      <c r="E31" s="64">
        <v>4784</v>
      </c>
    </row>
    <row r="32" spans="1:7" ht="25.5" x14ac:dyDescent="0.2">
      <c r="A32" s="57" t="s">
        <v>44</v>
      </c>
      <c r="B32" s="58" t="s">
        <v>368</v>
      </c>
      <c r="C32" s="64"/>
      <c r="D32" s="63"/>
      <c r="E32" s="64"/>
    </row>
    <row r="33" spans="1:7" x14ac:dyDescent="0.2">
      <c r="A33" s="57" t="s">
        <v>138</v>
      </c>
      <c r="B33" s="57" t="s">
        <v>324</v>
      </c>
      <c r="C33" s="64">
        <v>22824</v>
      </c>
      <c r="D33" s="63">
        <v>0</v>
      </c>
      <c r="E33" s="64">
        <v>22824</v>
      </c>
    </row>
    <row r="34" spans="1:7" x14ac:dyDescent="0.2">
      <c r="A34" s="57" t="s">
        <v>166</v>
      </c>
      <c r="B34" s="58" t="s">
        <v>325</v>
      </c>
      <c r="C34" s="64">
        <v>634782</v>
      </c>
      <c r="D34" s="63">
        <v>0</v>
      </c>
      <c r="E34" s="64">
        <v>634782</v>
      </c>
    </row>
    <row r="35" spans="1:7" x14ac:dyDescent="0.2">
      <c r="A35" s="57" t="s">
        <v>46</v>
      </c>
      <c r="B35" s="57" t="s">
        <v>47</v>
      </c>
      <c r="C35" s="64">
        <v>6074612</v>
      </c>
      <c r="D35" s="63">
        <v>0</v>
      </c>
      <c r="E35" s="64">
        <v>6074612</v>
      </c>
      <c r="G35" s="7"/>
    </row>
    <row r="36" spans="1:7" x14ac:dyDescent="0.2">
      <c r="A36" s="57" t="s">
        <v>329</v>
      </c>
      <c r="B36" s="57" t="s">
        <v>49</v>
      </c>
      <c r="C36" s="64">
        <v>8426043</v>
      </c>
      <c r="D36" s="63">
        <v>0</v>
      </c>
      <c r="E36" s="64">
        <v>8426043</v>
      </c>
    </row>
    <row r="37" spans="1:7" x14ac:dyDescent="0.2">
      <c r="A37" s="57" t="s">
        <v>330</v>
      </c>
      <c r="B37" s="57" t="s">
        <v>376</v>
      </c>
      <c r="C37" s="64">
        <v>151673</v>
      </c>
      <c r="D37" s="63">
        <v>0</v>
      </c>
      <c r="E37" s="64">
        <v>151673</v>
      </c>
    </row>
    <row r="38" spans="1:7" x14ac:dyDescent="0.2">
      <c r="A38" s="57" t="s">
        <v>332</v>
      </c>
      <c r="B38" s="59" t="s">
        <v>331</v>
      </c>
      <c r="C38" s="64">
        <v>277033</v>
      </c>
      <c r="D38" s="63">
        <v>0</v>
      </c>
      <c r="E38" s="64">
        <v>277033</v>
      </c>
    </row>
    <row r="39" spans="1:7" ht="25.5" x14ac:dyDescent="0.2">
      <c r="A39" s="57" t="s">
        <v>369</v>
      </c>
      <c r="B39" s="66" t="s">
        <v>372</v>
      </c>
      <c r="C39" s="64"/>
      <c r="D39" s="63"/>
      <c r="E39" s="64"/>
    </row>
    <row r="40" spans="1:7" x14ac:dyDescent="0.2">
      <c r="A40" s="57" t="s">
        <v>371</v>
      </c>
      <c r="B40" s="59" t="s">
        <v>327</v>
      </c>
      <c r="C40" s="64">
        <v>-2780137</v>
      </c>
      <c r="D40" s="63">
        <v>0</v>
      </c>
      <c r="E40" s="64">
        <v>-2780137</v>
      </c>
    </row>
    <row r="41" spans="1:7" x14ac:dyDescent="0.2">
      <c r="A41" s="57" t="s">
        <v>54</v>
      </c>
      <c r="B41" s="57" t="s">
        <v>55</v>
      </c>
      <c r="C41" s="63"/>
      <c r="D41" s="63"/>
      <c r="E41" s="63"/>
    </row>
    <row r="42" spans="1:7" x14ac:dyDescent="0.2">
      <c r="A42" s="57" t="s">
        <v>56</v>
      </c>
      <c r="B42" s="57" t="s">
        <v>274</v>
      </c>
      <c r="C42" s="64">
        <v>11887417</v>
      </c>
      <c r="D42" s="63">
        <v>0</v>
      </c>
      <c r="E42" s="64">
        <v>11887417</v>
      </c>
    </row>
    <row r="43" spans="1:7" x14ac:dyDescent="0.2">
      <c r="A43" s="60" t="s">
        <v>58</v>
      </c>
      <c r="B43" s="60" t="s">
        <v>275</v>
      </c>
      <c r="C43" s="64">
        <v>11887417</v>
      </c>
      <c r="D43" s="63">
        <v>0</v>
      </c>
      <c r="E43" s="64">
        <v>11887417</v>
      </c>
    </row>
  </sheetData>
  <mergeCells count="2"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E43"/>
  <sheetViews>
    <sheetView workbookViewId="0">
      <selection activeCell="E18" sqref="E18"/>
    </sheetView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303</v>
      </c>
      <c r="B1" s="52"/>
      <c r="C1" s="3"/>
    </row>
    <row r="2" spans="1:5" x14ac:dyDescent="0.2">
      <c r="A2" s="53"/>
      <c r="B2" s="53"/>
      <c r="C2" s="20"/>
    </row>
    <row r="3" spans="1:5" ht="18" x14ac:dyDescent="0.25">
      <c r="A3" s="129" t="s">
        <v>0</v>
      </c>
      <c r="B3" s="129"/>
      <c r="C3" s="129"/>
    </row>
    <row r="4" spans="1:5" ht="15.75" x14ac:dyDescent="0.25">
      <c r="A4" s="130" t="s">
        <v>386</v>
      </c>
      <c r="B4" s="131"/>
      <c r="C4" s="131"/>
    </row>
    <row r="5" spans="1:5" x14ac:dyDescent="0.2">
      <c r="A5" s="54"/>
      <c r="B5" s="54"/>
      <c r="E5" s="65" t="s">
        <v>2</v>
      </c>
    </row>
    <row r="6" spans="1:5" s="78" customFormat="1" ht="15.75" x14ac:dyDescent="0.2">
      <c r="A6" s="55" t="s">
        <v>3</v>
      </c>
      <c r="B6" s="55" t="s">
        <v>4</v>
      </c>
      <c r="C6" s="80" t="s">
        <v>5</v>
      </c>
      <c r="D6" s="80" t="s">
        <v>379</v>
      </c>
      <c r="E6" s="5" t="s">
        <v>7</v>
      </c>
    </row>
    <row r="7" spans="1:5" s="78" customFormat="1" ht="15.75" x14ac:dyDescent="0.2">
      <c r="A7" s="79">
        <v>1</v>
      </c>
      <c r="B7" s="79">
        <v>2</v>
      </c>
      <c r="C7" s="80">
        <v>3</v>
      </c>
      <c r="D7" s="80">
        <v>4</v>
      </c>
      <c r="E7" s="80">
        <v>5</v>
      </c>
    </row>
    <row r="8" spans="1:5" x14ac:dyDescent="0.2">
      <c r="A8" s="57" t="s">
        <v>8</v>
      </c>
      <c r="B8" s="57" t="s">
        <v>309</v>
      </c>
      <c r="C8" s="76">
        <v>27972145</v>
      </c>
      <c r="D8" s="76">
        <v>-2410444</v>
      </c>
      <c r="E8" s="76">
        <v>25561701</v>
      </c>
    </row>
    <row r="9" spans="1:5" x14ac:dyDescent="0.2">
      <c r="A9" s="57" t="s">
        <v>10</v>
      </c>
      <c r="B9" s="57" t="s">
        <v>310</v>
      </c>
      <c r="C9" s="76">
        <v>2654816</v>
      </c>
      <c r="D9" s="81">
        <v>0</v>
      </c>
      <c r="E9" s="76">
        <v>2654816</v>
      </c>
    </row>
    <row r="10" spans="1:5" x14ac:dyDescent="0.2">
      <c r="A10" s="57" t="s">
        <v>12</v>
      </c>
      <c r="B10" s="58" t="s">
        <v>311</v>
      </c>
      <c r="C10" s="76">
        <v>4460504</v>
      </c>
      <c r="D10" s="81">
        <v>0</v>
      </c>
      <c r="E10" s="76">
        <v>4460504</v>
      </c>
    </row>
    <row r="11" spans="1:5" ht="25.5" x14ac:dyDescent="0.2">
      <c r="A11" s="57" t="s">
        <v>14</v>
      </c>
      <c r="B11" s="58" t="s">
        <v>312</v>
      </c>
      <c r="C11" s="76">
        <v>538781</v>
      </c>
      <c r="D11" s="76">
        <v>-84964</v>
      </c>
      <c r="E11" s="76">
        <v>453817</v>
      </c>
    </row>
    <row r="12" spans="1:5" x14ac:dyDescent="0.2">
      <c r="A12" s="57" t="s">
        <v>16</v>
      </c>
      <c r="B12" s="57" t="s">
        <v>313</v>
      </c>
      <c r="C12" s="76">
        <v>16467216</v>
      </c>
      <c r="D12" s="76">
        <v>-1493553</v>
      </c>
      <c r="E12" s="76">
        <v>14973663</v>
      </c>
    </row>
    <row r="13" spans="1:5" x14ac:dyDescent="0.2">
      <c r="A13" s="57" t="s">
        <v>18</v>
      </c>
      <c r="B13" s="57" t="s">
        <v>314</v>
      </c>
      <c r="C13" s="76">
        <v>1544480</v>
      </c>
      <c r="D13" s="81">
        <v>0</v>
      </c>
      <c r="E13" s="76">
        <v>1544480</v>
      </c>
    </row>
    <row r="14" spans="1:5" x14ac:dyDescent="0.2">
      <c r="A14" s="57" t="s">
        <v>20</v>
      </c>
      <c r="B14" s="57" t="s">
        <v>315</v>
      </c>
      <c r="C14" s="76">
        <v>2802</v>
      </c>
      <c r="D14" s="81">
        <v>-11</v>
      </c>
      <c r="E14" s="76">
        <v>2791</v>
      </c>
    </row>
    <row r="15" spans="1:5" x14ac:dyDescent="0.2">
      <c r="A15" s="57" t="s">
        <v>128</v>
      </c>
      <c r="B15" s="57" t="s">
        <v>316</v>
      </c>
      <c r="C15" s="76">
        <v>186725</v>
      </c>
      <c r="D15" s="76">
        <v>-74608</v>
      </c>
      <c r="E15" s="76">
        <v>112117</v>
      </c>
    </row>
    <row r="16" spans="1:5" x14ac:dyDescent="0.2">
      <c r="A16" s="57" t="s">
        <v>22</v>
      </c>
      <c r="B16" s="57" t="s">
        <v>123</v>
      </c>
      <c r="C16" s="76">
        <v>89138</v>
      </c>
      <c r="D16" s="76">
        <v>-28934</v>
      </c>
      <c r="E16" s="76">
        <v>60204</v>
      </c>
    </row>
    <row r="17" spans="1:5" x14ac:dyDescent="0.2">
      <c r="A17" s="57" t="s">
        <v>122</v>
      </c>
      <c r="B17" s="58" t="s">
        <v>317</v>
      </c>
      <c r="C17" s="76">
        <v>916040</v>
      </c>
      <c r="D17" s="76">
        <v>-345720</v>
      </c>
      <c r="E17" s="76">
        <v>570320</v>
      </c>
    </row>
    <row r="18" spans="1:5" ht="25.5" x14ac:dyDescent="0.2">
      <c r="A18" s="57" t="s">
        <v>177</v>
      </c>
      <c r="B18" s="58" t="s">
        <v>250</v>
      </c>
      <c r="C18" s="76"/>
      <c r="D18" s="76"/>
      <c r="E18" s="76"/>
    </row>
    <row r="19" spans="1:5" x14ac:dyDescent="0.2">
      <c r="A19" s="57" t="s">
        <v>179</v>
      </c>
      <c r="B19" s="57" t="s">
        <v>131</v>
      </c>
      <c r="C19" s="76">
        <v>185001</v>
      </c>
      <c r="D19" s="81">
        <v>0</v>
      </c>
      <c r="E19" s="76">
        <v>185001</v>
      </c>
    </row>
    <row r="20" spans="1:5" x14ac:dyDescent="0.2">
      <c r="A20" s="57" t="s">
        <v>162</v>
      </c>
      <c r="B20" s="57" t="s">
        <v>318</v>
      </c>
      <c r="C20" s="76">
        <v>926642</v>
      </c>
      <c r="D20" s="76">
        <v>-382654</v>
      </c>
      <c r="E20" s="76">
        <v>543988</v>
      </c>
    </row>
    <row r="21" spans="1:5" x14ac:dyDescent="0.2">
      <c r="A21" s="57" t="s">
        <v>182</v>
      </c>
      <c r="B21" s="57" t="s">
        <v>133</v>
      </c>
      <c r="C21" s="76"/>
      <c r="D21" s="76"/>
      <c r="E21" s="76"/>
    </row>
    <row r="22" spans="1:5" x14ac:dyDescent="0.2">
      <c r="A22" s="57" t="s">
        <v>28</v>
      </c>
      <c r="B22" s="57" t="s">
        <v>29</v>
      </c>
      <c r="C22" s="76">
        <v>25561701</v>
      </c>
      <c r="D22" s="81">
        <v>0</v>
      </c>
      <c r="E22" s="76">
        <v>25561701</v>
      </c>
    </row>
    <row r="23" spans="1:5" x14ac:dyDescent="0.2">
      <c r="A23" s="57" t="s">
        <v>30</v>
      </c>
      <c r="B23" s="57" t="s">
        <v>282</v>
      </c>
      <c r="C23" s="76">
        <v>19334130</v>
      </c>
      <c r="D23" s="81">
        <v>0</v>
      </c>
      <c r="E23" s="76">
        <v>19334130</v>
      </c>
    </row>
    <row r="24" spans="1:5" x14ac:dyDescent="0.2">
      <c r="A24" s="57" t="s">
        <v>32</v>
      </c>
      <c r="B24" s="57" t="s">
        <v>319</v>
      </c>
      <c r="C24" s="76">
        <v>2716566</v>
      </c>
      <c r="D24" s="81">
        <v>0</v>
      </c>
      <c r="E24" s="76">
        <v>2716566</v>
      </c>
    </row>
    <row r="25" spans="1:5" x14ac:dyDescent="0.2">
      <c r="A25" s="57" t="s">
        <v>34</v>
      </c>
      <c r="B25" s="57" t="s">
        <v>320</v>
      </c>
      <c r="C25" s="76">
        <v>4072496</v>
      </c>
      <c r="D25" s="81">
        <v>0</v>
      </c>
      <c r="E25" s="76">
        <v>4072496</v>
      </c>
    </row>
    <row r="26" spans="1:5" x14ac:dyDescent="0.2">
      <c r="A26" s="57" t="s">
        <v>36</v>
      </c>
      <c r="B26" s="57" t="s">
        <v>321</v>
      </c>
      <c r="C26" s="76">
        <v>12101327</v>
      </c>
      <c r="D26" s="81">
        <v>0</v>
      </c>
      <c r="E26" s="76">
        <v>12101327</v>
      </c>
    </row>
    <row r="27" spans="1:5" x14ac:dyDescent="0.2">
      <c r="A27" s="57" t="s">
        <v>134</v>
      </c>
      <c r="B27" s="57" t="s">
        <v>268</v>
      </c>
      <c r="C27" s="76"/>
      <c r="D27" s="81"/>
      <c r="E27" s="76"/>
    </row>
    <row r="28" spans="1:5" ht="25.5" x14ac:dyDescent="0.2">
      <c r="A28" s="57" t="s">
        <v>38</v>
      </c>
      <c r="B28" s="58" t="s">
        <v>328</v>
      </c>
      <c r="C28" s="76">
        <v>3634</v>
      </c>
      <c r="D28" s="81">
        <v>0</v>
      </c>
      <c r="E28" s="76">
        <v>3634</v>
      </c>
    </row>
    <row r="29" spans="1:5" x14ac:dyDescent="0.2">
      <c r="A29" s="57" t="s">
        <v>252</v>
      </c>
      <c r="B29" s="57" t="s">
        <v>272</v>
      </c>
      <c r="C29" s="76">
        <v>37330</v>
      </c>
      <c r="D29" s="81">
        <v>0</v>
      </c>
      <c r="E29" s="76">
        <v>37330</v>
      </c>
    </row>
    <row r="30" spans="1:5" x14ac:dyDescent="0.2">
      <c r="A30" s="57" t="s">
        <v>253</v>
      </c>
      <c r="B30" s="58" t="s">
        <v>322</v>
      </c>
      <c r="C30" s="76">
        <v>3687</v>
      </c>
      <c r="D30" s="81">
        <v>0</v>
      </c>
      <c r="E30" s="76">
        <v>3687</v>
      </c>
    </row>
    <row r="31" spans="1:5" x14ac:dyDescent="0.2">
      <c r="A31" s="57" t="s">
        <v>42</v>
      </c>
      <c r="B31" s="57" t="s">
        <v>323</v>
      </c>
      <c r="C31" s="76">
        <v>4784</v>
      </c>
      <c r="D31" s="81">
        <v>0</v>
      </c>
      <c r="E31" s="76">
        <v>4784</v>
      </c>
    </row>
    <row r="32" spans="1:5" ht="25.5" x14ac:dyDescent="0.2">
      <c r="A32" s="57" t="s">
        <v>44</v>
      </c>
      <c r="B32" s="58" t="s">
        <v>368</v>
      </c>
      <c r="C32" s="76"/>
      <c r="D32" s="81"/>
      <c r="E32" s="76"/>
    </row>
    <row r="33" spans="1:5" x14ac:dyDescent="0.2">
      <c r="A33" s="57" t="s">
        <v>138</v>
      </c>
      <c r="B33" s="57" t="s">
        <v>324</v>
      </c>
      <c r="C33" s="76">
        <v>22824</v>
      </c>
      <c r="D33" s="81">
        <v>0</v>
      </c>
      <c r="E33" s="76">
        <v>22824</v>
      </c>
    </row>
    <row r="34" spans="1:5" x14ac:dyDescent="0.2">
      <c r="A34" s="57" t="s">
        <v>166</v>
      </c>
      <c r="B34" s="58" t="s">
        <v>325</v>
      </c>
      <c r="C34" s="76">
        <v>371482</v>
      </c>
      <c r="D34" s="81">
        <v>0</v>
      </c>
      <c r="E34" s="76">
        <v>371482</v>
      </c>
    </row>
    <row r="35" spans="1:5" x14ac:dyDescent="0.2">
      <c r="A35" s="57" t="s">
        <v>46</v>
      </c>
      <c r="B35" s="57" t="s">
        <v>47</v>
      </c>
      <c r="C35" s="76">
        <v>6227571</v>
      </c>
      <c r="D35" s="81">
        <v>0</v>
      </c>
      <c r="E35" s="76">
        <v>6227571</v>
      </c>
    </row>
    <row r="36" spans="1:5" x14ac:dyDescent="0.2">
      <c r="A36" s="57" t="s">
        <v>329</v>
      </c>
      <c r="B36" s="57" t="s">
        <v>49</v>
      </c>
      <c r="C36" s="76">
        <v>8549096</v>
      </c>
      <c r="D36" s="81">
        <v>0</v>
      </c>
      <c r="E36" s="76">
        <v>8549096</v>
      </c>
    </row>
    <row r="37" spans="1:5" x14ac:dyDescent="0.2">
      <c r="A37" s="57" t="s">
        <v>330</v>
      </c>
      <c r="B37" s="57" t="s">
        <v>376</v>
      </c>
      <c r="C37" s="76">
        <v>151673</v>
      </c>
      <c r="D37" s="81">
        <v>0</v>
      </c>
      <c r="E37" s="76">
        <v>151673</v>
      </c>
    </row>
    <row r="38" spans="1:5" x14ac:dyDescent="0.2">
      <c r="A38" s="57" t="s">
        <v>332</v>
      </c>
      <c r="B38" s="59" t="s">
        <v>331</v>
      </c>
      <c r="C38" s="76">
        <v>277033</v>
      </c>
      <c r="D38" s="81">
        <v>0</v>
      </c>
      <c r="E38" s="76">
        <v>277033</v>
      </c>
    </row>
    <row r="39" spans="1:5" ht="25.5" x14ac:dyDescent="0.2">
      <c r="A39" s="57" t="s">
        <v>369</v>
      </c>
      <c r="B39" s="66" t="s">
        <v>372</v>
      </c>
      <c r="C39" s="76"/>
      <c r="D39" s="81"/>
      <c r="E39" s="76"/>
    </row>
    <row r="40" spans="1:5" x14ac:dyDescent="0.2">
      <c r="A40" s="57" t="s">
        <v>371</v>
      </c>
      <c r="B40" s="59" t="s">
        <v>327</v>
      </c>
      <c r="C40" s="76">
        <v>-2750231</v>
      </c>
      <c r="D40" s="81">
        <v>0</v>
      </c>
      <c r="E40" s="76">
        <v>-2750231</v>
      </c>
    </row>
    <row r="41" spans="1:5" x14ac:dyDescent="0.2">
      <c r="A41" s="57" t="s">
        <v>54</v>
      </c>
      <c r="B41" s="57" t="s">
        <v>55</v>
      </c>
      <c r="C41" s="81">
        <v>0</v>
      </c>
      <c r="D41" s="81">
        <v>0</v>
      </c>
      <c r="E41" s="81">
        <v>0</v>
      </c>
    </row>
    <row r="42" spans="1:5" x14ac:dyDescent="0.2">
      <c r="A42" s="57" t="s">
        <v>56</v>
      </c>
      <c r="B42" s="57" t="s">
        <v>274</v>
      </c>
      <c r="C42" s="76">
        <v>11781363</v>
      </c>
      <c r="D42" s="81">
        <v>0</v>
      </c>
      <c r="E42" s="76">
        <v>11781363</v>
      </c>
    </row>
    <row r="43" spans="1:5" x14ac:dyDescent="0.2">
      <c r="A43" s="60" t="s">
        <v>58</v>
      </c>
      <c r="B43" s="60" t="s">
        <v>275</v>
      </c>
      <c r="C43" s="76">
        <v>11781363</v>
      </c>
      <c r="D43" s="81">
        <v>0</v>
      </c>
      <c r="E43" s="76">
        <v>11781363</v>
      </c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E4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303</v>
      </c>
      <c r="B1" s="52"/>
      <c r="C1" s="3"/>
    </row>
    <row r="2" spans="1:5" x14ac:dyDescent="0.2">
      <c r="A2" s="53"/>
      <c r="B2" s="53"/>
      <c r="C2" s="20"/>
    </row>
    <row r="3" spans="1:5" ht="18" x14ac:dyDescent="0.25">
      <c r="A3" s="129" t="s">
        <v>0</v>
      </c>
      <c r="B3" s="129"/>
      <c r="C3" s="129"/>
    </row>
    <row r="4" spans="1:5" ht="15.75" x14ac:dyDescent="0.25">
      <c r="A4" s="130" t="s">
        <v>383</v>
      </c>
      <c r="B4" s="131"/>
      <c r="C4" s="131"/>
    </row>
    <row r="5" spans="1:5" x14ac:dyDescent="0.2">
      <c r="A5" s="54"/>
      <c r="B5" s="54"/>
      <c r="E5" s="65" t="s">
        <v>2</v>
      </c>
    </row>
    <row r="6" spans="1:5" s="78" customFormat="1" ht="15.75" x14ac:dyDescent="0.2">
      <c r="A6" s="55" t="s">
        <v>3</v>
      </c>
      <c r="B6" s="55" t="s">
        <v>4</v>
      </c>
      <c r="C6" s="80" t="s">
        <v>5</v>
      </c>
      <c r="D6" s="80" t="s">
        <v>379</v>
      </c>
      <c r="E6" s="5" t="s">
        <v>7</v>
      </c>
    </row>
    <row r="7" spans="1:5" s="78" customFormat="1" ht="15.75" x14ac:dyDescent="0.2">
      <c r="A7" s="79">
        <v>1</v>
      </c>
      <c r="B7" s="79">
        <v>2</v>
      </c>
      <c r="C7" s="80">
        <v>3</v>
      </c>
      <c r="D7" s="80">
        <v>4</v>
      </c>
      <c r="E7" s="80">
        <v>5</v>
      </c>
    </row>
    <row r="8" spans="1:5" x14ac:dyDescent="0.2">
      <c r="A8" s="57" t="s">
        <v>8</v>
      </c>
      <c r="B8" s="57" t="s">
        <v>309</v>
      </c>
      <c r="C8" s="76">
        <v>26017959</v>
      </c>
      <c r="D8" s="76">
        <v>-2305178</v>
      </c>
      <c r="E8" s="76">
        <v>23712781</v>
      </c>
    </row>
    <row r="9" spans="1:5" x14ac:dyDescent="0.2">
      <c r="A9" s="57" t="s">
        <v>10</v>
      </c>
      <c r="B9" s="57" t="s">
        <v>310</v>
      </c>
      <c r="C9" s="76">
        <v>1491759</v>
      </c>
      <c r="D9" s="81">
        <v>0</v>
      </c>
      <c r="E9" s="76">
        <v>1491759</v>
      </c>
    </row>
    <row r="10" spans="1:5" x14ac:dyDescent="0.2">
      <c r="A10" s="57" t="s">
        <v>12</v>
      </c>
      <c r="B10" s="58" t="s">
        <v>311</v>
      </c>
      <c r="C10" s="76">
        <v>4953312</v>
      </c>
      <c r="D10" s="81">
        <v>0</v>
      </c>
      <c r="E10" s="76">
        <v>4953312</v>
      </c>
    </row>
    <row r="11" spans="1:5" ht="25.5" x14ac:dyDescent="0.2">
      <c r="A11" s="57" t="s">
        <v>14</v>
      </c>
      <c r="B11" s="58" t="s">
        <v>312</v>
      </c>
      <c r="C11" s="76">
        <v>472892</v>
      </c>
      <c r="D11" s="76">
        <v>-82002</v>
      </c>
      <c r="E11" s="76">
        <v>390890</v>
      </c>
    </row>
    <row r="12" spans="1:5" x14ac:dyDescent="0.2">
      <c r="A12" s="57" t="s">
        <v>16</v>
      </c>
      <c r="B12" s="57" t="s">
        <v>313</v>
      </c>
      <c r="C12" s="76">
        <v>15459347</v>
      </c>
      <c r="D12" s="76">
        <v>-1440052</v>
      </c>
      <c r="E12" s="76">
        <v>14019295</v>
      </c>
    </row>
    <row r="13" spans="1:5" x14ac:dyDescent="0.2">
      <c r="A13" s="57" t="s">
        <v>18</v>
      </c>
      <c r="B13" s="57" t="s">
        <v>314</v>
      </c>
      <c r="C13" s="76">
        <v>1434280</v>
      </c>
      <c r="D13" s="81">
        <v>0</v>
      </c>
      <c r="E13" s="76">
        <v>1434280</v>
      </c>
    </row>
    <row r="14" spans="1:5" x14ac:dyDescent="0.2">
      <c r="A14" s="57" t="s">
        <v>20</v>
      </c>
      <c r="B14" s="57" t="s">
        <v>315</v>
      </c>
      <c r="C14" s="76">
        <v>2203</v>
      </c>
      <c r="D14" s="81">
        <v>-11</v>
      </c>
      <c r="E14" s="76">
        <v>2192</v>
      </c>
    </row>
    <row r="15" spans="1:5" x14ac:dyDescent="0.2">
      <c r="A15" s="57" t="s">
        <v>128</v>
      </c>
      <c r="B15" s="57" t="s">
        <v>316</v>
      </c>
      <c r="C15" s="76">
        <v>196421</v>
      </c>
      <c r="D15" s="76">
        <v>-77284</v>
      </c>
      <c r="E15" s="76">
        <v>119137</v>
      </c>
    </row>
    <row r="16" spans="1:5" x14ac:dyDescent="0.2">
      <c r="A16" s="57" t="s">
        <v>22</v>
      </c>
      <c r="B16" s="57" t="s">
        <v>123</v>
      </c>
      <c r="C16" s="76">
        <v>88867</v>
      </c>
      <c r="D16" s="76">
        <v>-23517</v>
      </c>
      <c r="E16" s="76">
        <v>65350</v>
      </c>
    </row>
    <row r="17" spans="1:5" x14ac:dyDescent="0.2">
      <c r="A17" s="57" t="s">
        <v>122</v>
      </c>
      <c r="B17" s="58" t="s">
        <v>317</v>
      </c>
      <c r="C17" s="76">
        <v>922517</v>
      </c>
      <c r="D17" s="76">
        <v>-330319</v>
      </c>
      <c r="E17" s="76">
        <v>592198</v>
      </c>
    </row>
    <row r="18" spans="1:5" ht="25.5" x14ac:dyDescent="0.2">
      <c r="A18" s="57" t="s">
        <v>177</v>
      </c>
      <c r="B18" s="58" t="s">
        <v>250</v>
      </c>
      <c r="C18" s="76"/>
      <c r="D18" s="76"/>
      <c r="E18" s="76"/>
    </row>
    <row r="19" spans="1:5" x14ac:dyDescent="0.2">
      <c r="A19" s="57" t="s">
        <v>179</v>
      </c>
      <c r="B19" s="57" t="s">
        <v>131</v>
      </c>
      <c r="C19" s="76">
        <v>185001</v>
      </c>
      <c r="D19" s="81">
        <v>0</v>
      </c>
      <c r="E19" s="76">
        <v>185001</v>
      </c>
    </row>
    <row r="20" spans="1:5" x14ac:dyDescent="0.2">
      <c r="A20" s="57" t="s">
        <v>162</v>
      </c>
      <c r="B20" s="57" t="s">
        <v>318</v>
      </c>
      <c r="C20" s="76">
        <v>811360</v>
      </c>
      <c r="D20" s="76">
        <v>-351993</v>
      </c>
      <c r="E20" s="76">
        <v>459367</v>
      </c>
    </row>
    <row r="21" spans="1:5" x14ac:dyDescent="0.2">
      <c r="A21" s="57" t="s">
        <v>182</v>
      </c>
      <c r="B21" s="57" t="s">
        <v>133</v>
      </c>
      <c r="C21" s="76"/>
      <c r="D21" s="76"/>
      <c r="E21" s="76"/>
    </row>
    <row r="22" spans="1:5" x14ac:dyDescent="0.2">
      <c r="A22" s="57" t="s">
        <v>28</v>
      </c>
      <c r="B22" s="57" t="s">
        <v>29</v>
      </c>
      <c r="C22" s="76">
        <v>23712781</v>
      </c>
      <c r="D22" s="81">
        <v>0</v>
      </c>
      <c r="E22" s="76">
        <v>23712781</v>
      </c>
    </row>
    <row r="23" spans="1:5" x14ac:dyDescent="0.2">
      <c r="A23" s="57" t="s">
        <v>30</v>
      </c>
      <c r="B23" s="57" t="s">
        <v>282</v>
      </c>
      <c r="C23" s="76">
        <v>18894757</v>
      </c>
      <c r="D23" s="81">
        <v>0</v>
      </c>
      <c r="E23" s="76">
        <v>18894757</v>
      </c>
    </row>
    <row r="24" spans="1:5" x14ac:dyDescent="0.2">
      <c r="A24" s="57" t="s">
        <v>32</v>
      </c>
      <c r="B24" s="57" t="s">
        <v>319</v>
      </c>
      <c r="C24" s="76">
        <v>2956330</v>
      </c>
      <c r="D24" s="81">
        <v>0</v>
      </c>
      <c r="E24" s="76">
        <v>2956330</v>
      </c>
    </row>
    <row r="25" spans="1:5" x14ac:dyDescent="0.2">
      <c r="A25" s="57" t="s">
        <v>34</v>
      </c>
      <c r="B25" s="57" t="s">
        <v>320</v>
      </c>
      <c r="C25" s="76">
        <v>7474745</v>
      </c>
      <c r="D25" s="81">
        <v>0</v>
      </c>
      <c r="E25" s="76">
        <v>7474745</v>
      </c>
    </row>
    <row r="26" spans="1:5" x14ac:dyDescent="0.2">
      <c r="A26" s="57" t="s">
        <v>36</v>
      </c>
      <c r="B26" s="57" t="s">
        <v>321</v>
      </c>
      <c r="C26" s="76">
        <v>7823634</v>
      </c>
      <c r="D26" s="81">
        <v>0</v>
      </c>
      <c r="E26" s="76">
        <v>7823634</v>
      </c>
    </row>
    <row r="27" spans="1:5" x14ac:dyDescent="0.2">
      <c r="A27" s="57" t="s">
        <v>134</v>
      </c>
      <c r="B27" s="57" t="s">
        <v>268</v>
      </c>
      <c r="C27" s="82"/>
      <c r="D27" s="82"/>
      <c r="E27" s="82"/>
    </row>
    <row r="28" spans="1:5" ht="25.5" x14ac:dyDescent="0.2">
      <c r="A28" s="57" t="s">
        <v>38</v>
      </c>
      <c r="B28" s="58" t="s">
        <v>328</v>
      </c>
      <c r="C28" s="76">
        <v>7024</v>
      </c>
      <c r="D28" s="81">
        <v>0</v>
      </c>
      <c r="E28" s="76">
        <v>7024</v>
      </c>
    </row>
    <row r="29" spans="1:5" x14ac:dyDescent="0.2">
      <c r="A29" s="57" t="s">
        <v>252</v>
      </c>
      <c r="B29" s="57" t="s">
        <v>272</v>
      </c>
      <c r="C29" s="76">
        <v>112496</v>
      </c>
      <c r="D29" s="81">
        <v>0</v>
      </c>
      <c r="E29" s="76">
        <v>112496</v>
      </c>
    </row>
    <row r="30" spans="1:5" x14ac:dyDescent="0.2">
      <c r="A30" s="57" t="s">
        <v>253</v>
      </c>
      <c r="B30" s="58" t="s">
        <v>322</v>
      </c>
      <c r="C30" s="76">
        <v>2873</v>
      </c>
      <c r="D30" s="81">
        <v>0</v>
      </c>
      <c r="E30" s="76">
        <v>2873</v>
      </c>
    </row>
    <row r="31" spans="1:5" x14ac:dyDescent="0.2">
      <c r="A31" s="57" t="s">
        <v>42</v>
      </c>
      <c r="B31" s="57" t="s">
        <v>323</v>
      </c>
      <c r="C31" s="76">
        <v>4784</v>
      </c>
      <c r="D31" s="81">
        <v>0</v>
      </c>
      <c r="E31" s="76">
        <v>4784</v>
      </c>
    </row>
    <row r="32" spans="1:5" ht="25.5" x14ac:dyDescent="0.2">
      <c r="A32" s="57" t="s">
        <v>44</v>
      </c>
      <c r="B32" s="58" t="s">
        <v>368</v>
      </c>
      <c r="C32" s="76"/>
      <c r="D32" s="81"/>
      <c r="E32" s="76"/>
    </row>
    <row r="33" spans="1:5" x14ac:dyDescent="0.2">
      <c r="A33" s="57" t="s">
        <v>138</v>
      </c>
      <c r="B33" s="57" t="s">
        <v>324</v>
      </c>
      <c r="C33" s="76">
        <v>22824</v>
      </c>
      <c r="D33" s="81">
        <v>0</v>
      </c>
      <c r="E33" s="76">
        <v>22824</v>
      </c>
    </row>
    <row r="34" spans="1:5" x14ac:dyDescent="0.2">
      <c r="A34" s="57" t="s">
        <v>166</v>
      </c>
      <c r="B34" s="58" t="s">
        <v>325</v>
      </c>
      <c r="C34" s="76">
        <v>490047</v>
      </c>
      <c r="D34" s="81">
        <v>0</v>
      </c>
      <c r="E34" s="76">
        <v>490047</v>
      </c>
    </row>
    <row r="35" spans="1:5" x14ac:dyDescent="0.2">
      <c r="A35" s="57" t="s">
        <v>46</v>
      </c>
      <c r="B35" s="57" t="s">
        <v>47</v>
      </c>
      <c r="C35" s="76">
        <v>4818024</v>
      </c>
      <c r="D35" s="81">
        <v>0</v>
      </c>
      <c r="E35" s="76">
        <v>4818024</v>
      </c>
    </row>
    <row r="36" spans="1:5" x14ac:dyDescent="0.2">
      <c r="A36" s="57" t="s">
        <v>329</v>
      </c>
      <c r="B36" s="57" t="s">
        <v>49</v>
      </c>
      <c r="C36" s="76">
        <v>7058846</v>
      </c>
      <c r="D36" s="81">
        <v>0</v>
      </c>
      <c r="E36" s="76">
        <v>7058846</v>
      </c>
    </row>
    <row r="37" spans="1:5" x14ac:dyDescent="0.2">
      <c r="A37" s="57" t="s">
        <v>330</v>
      </c>
      <c r="B37" s="57" t="s">
        <v>376</v>
      </c>
      <c r="C37" s="76">
        <v>151673</v>
      </c>
      <c r="D37" s="81">
        <v>0</v>
      </c>
      <c r="E37" s="76">
        <v>151673</v>
      </c>
    </row>
    <row r="38" spans="1:5" x14ac:dyDescent="0.2">
      <c r="A38" s="57" t="s">
        <v>332</v>
      </c>
      <c r="B38" s="59" t="s">
        <v>331</v>
      </c>
      <c r="C38" s="76">
        <v>279003</v>
      </c>
      <c r="D38" s="81">
        <v>0</v>
      </c>
      <c r="E38" s="76">
        <v>279003</v>
      </c>
    </row>
    <row r="39" spans="1:5" ht="25.5" x14ac:dyDescent="0.2">
      <c r="A39" s="57" t="s">
        <v>369</v>
      </c>
      <c r="B39" s="66" t="s">
        <v>372</v>
      </c>
      <c r="C39" s="76"/>
      <c r="D39" s="81"/>
      <c r="E39" s="76"/>
    </row>
    <row r="40" spans="1:5" x14ac:dyDescent="0.2">
      <c r="A40" s="57" t="s">
        <v>371</v>
      </c>
      <c r="B40" s="59" t="s">
        <v>327</v>
      </c>
      <c r="C40" s="76">
        <v>-2671498</v>
      </c>
      <c r="D40" s="81">
        <v>0</v>
      </c>
      <c r="E40" s="76">
        <v>-2671498</v>
      </c>
    </row>
    <row r="41" spans="1:5" x14ac:dyDescent="0.2">
      <c r="A41" s="57" t="s">
        <v>54</v>
      </c>
      <c r="B41" s="57" t="s">
        <v>55</v>
      </c>
      <c r="C41" s="81">
        <v>0</v>
      </c>
      <c r="D41" s="81">
        <v>0</v>
      </c>
      <c r="E41" s="81">
        <v>0</v>
      </c>
    </row>
    <row r="42" spans="1:5" x14ac:dyDescent="0.2">
      <c r="A42" s="57" t="s">
        <v>56</v>
      </c>
      <c r="B42" s="57" t="s">
        <v>274</v>
      </c>
      <c r="C42" s="76">
        <v>13187012</v>
      </c>
      <c r="D42" s="81">
        <v>0</v>
      </c>
      <c r="E42" s="76">
        <v>13187012</v>
      </c>
    </row>
    <row r="43" spans="1:5" x14ac:dyDescent="0.2">
      <c r="A43" s="60" t="s">
        <v>58</v>
      </c>
      <c r="B43" s="60" t="s">
        <v>275</v>
      </c>
      <c r="C43" s="76">
        <v>13187012</v>
      </c>
      <c r="D43" s="81">
        <v>0</v>
      </c>
      <c r="E43" s="76">
        <v>13187012</v>
      </c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E4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303</v>
      </c>
      <c r="B1" s="52"/>
      <c r="C1" s="3"/>
    </row>
    <row r="2" spans="1:5" x14ac:dyDescent="0.2">
      <c r="A2" s="53"/>
      <c r="B2" s="53"/>
      <c r="C2" s="20"/>
    </row>
    <row r="3" spans="1:5" ht="18" x14ac:dyDescent="0.25">
      <c r="A3" s="129" t="s">
        <v>0</v>
      </c>
      <c r="B3" s="129"/>
      <c r="C3" s="129"/>
    </row>
    <row r="4" spans="1:5" ht="15.75" x14ac:dyDescent="0.25">
      <c r="A4" s="130" t="s">
        <v>382</v>
      </c>
      <c r="B4" s="131"/>
      <c r="C4" s="131"/>
    </row>
    <row r="5" spans="1:5" x14ac:dyDescent="0.2">
      <c r="A5" s="54"/>
      <c r="B5" s="54"/>
      <c r="E5" s="65" t="s">
        <v>2</v>
      </c>
    </row>
    <row r="6" spans="1:5" s="78" customFormat="1" ht="15.75" x14ac:dyDescent="0.2">
      <c r="A6" s="55" t="s">
        <v>3</v>
      </c>
      <c r="B6" s="55" t="s">
        <v>4</v>
      </c>
      <c r="C6" s="80" t="s">
        <v>5</v>
      </c>
      <c r="D6" s="80" t="s">
        <v>379</v>
      </c>
      <c r="E6" s="5" t="s">
        <v>7</v>
      </c>
    </row>
    <row r="7" spans="1:5" s="78" customFormat="1" ht="15.75" x14ac:dyDescent="0.2">
      <c r="A7" s="79">
        <v>1</v>
      </c>
      <c r="B7" s="79">
        <v>2</v>
      </c>
      <c r="C7" s="80">
        <v>3</v>
      </c>
      <c r="D7" s="80">
        <v>4</v>
      </c>
      <c r="E7" s="80">
        <v>5</v>
      </c>
    </row>
    <row r="8" spans="1:5" x14ac:dyDescent="0.2">
      <c r="A8" s="57" t="s">
        <v>8</v>
      </c>
      <c r="B8" s="57" t="s">
        <v>309</v>
      </c>
      <c r="C8" s="76">
        <v>25357325</v>
      </c>
      <c r="D8" s="76">
        <v>-2566836</v>
      </c>
      <c r="E8" s="76">
        <v>22790489</v>
      </c>
    </row>
    <row r="9" spans="1:5" x14ac:dyDescent="0.2">
      <c r="A9" s="57" t="s">
        <v>10</v>
      </c>
      <c r="B9" s="57" t="s">
        <v>310</v>
      </c>
      <c r="C9" s="76">
        <v>2375496</v>
      </c>
      <c r="D9" s="81">
        <v>0</v>
      </c>
      <c r="E9" s="76">
        <v>2375496</v>
      </c>
    </row>
    <row r="10" spans="1:5" x14ac:dyDescent="0.2">
      <c r="A10" s="57" t="s">
        <v>12</v>
      </c>
      <c r="B10" s="58" t="s">
        <v>311</v>
      </c>
      <c r="C10" s="76">
        <v>5180974</v>
      </c>
      <c r="D10" s="81">
        <v>0</v>
      </c>
      <c r="E10" s="76">
        <v>5180974</v>
      </c>
    </row>
    <row r="11" spans="1:5" ht="25.5" x14ac:dyDescent="0.2">
      <c r="A11" s="57" t="s">
        <v>14</v>
      </c>
      <c r="B11" s="58" t="s">
        <v>312</v>
      </c>
      <c r="C11" s="76">
        <v>445878</v>
      </c>
      <c r="D11" s="76">
        <v>-87083</v>
      </c>
      <c r="E11" s="76">
        <v>358795</v>
      </c>
    </row>
    <row r="12" spans="1:5" x14ac:dyDescent="0.2">
      <c r="A12" s="57" t="s">
        <v>16</v>
      </c>
      <c r="B12" s="57" t="s">
        <v>313</v>
      </c>
      <c r="C12" s="76">
        <v>14285481</v>
      </c>
      <c r="D12" s="76">
        <v>-1638603</v>
      </c>
      <c r="E12" s="76">
        <v>12646878</v>
      </c>
    </row>
    <row r="13" spans="1:5" x14ac:dyDescent="0.2">
      <c r="A13" s="57" t="s">
        <v>18</v>
      </c>
      <c r="B13" s="57" t="s">
        <v>314</v>
      </c>
      <c r="C13" s="76">
        <v>885600</v>
      </c>
      <c r="D13" s="81">
        <v>0</v>
      </c>
      <c r="E13" s="76">
        <v>885600</v>
      </c>
    </row>
    <row r="14" spans="1:5" x14ac:dyDescent="0.2">
      <c r="A14" s="57" t="s">
        <v>20</v>
      </c>
      <c r="B14" s="57" t="s">
        <v>315</v>
      </c>
      <c r="C14" s="76">
        <v>2837</v>
      </c>
      <c r="D14" s="81">
        <v>-11</v>
      </c>
      <c r="E14" s="76">
        <v>2826</v>
      </c>
    </row>
    <row r="15" spans="1:5" x14ac:dyDescent="0.2">
      <c r="A15" s="57" t="s">
        <v>128</v>
      </c>
      <c r="B15" s="57" t="s">
        <v>316</v>
      </c>
      <c r="C15" s="76">
        <v>360589</v>
      </c>
      <c r="D15" s="76">
        <v>-83323</v>
      </c>
      <c r="E15" s="76">
        <v>277266</v>
      </c>
    </row>
    <row r="16" spans="1:5" x14ac:dyDescent="0.2">
      <c r="A16" s="57" t="s">
        <v>22</v>
      </c>
      <c r="B16" s="57" t="s">
        <v>123</v>
      </c>
      <c r="C16" s="76">
        <v>51406</v>
      </c>
      <c r="D16" s="76">
        <v>-19250</v>
      </c>
      <c r="E16" s="76">
        <v>32156</v>
      </c>
    </row>
    <row r="17" spans="1:5" x14ac:dyDescent="0.2">
      <c r="A17" s="57" t="s">
        <v>122</v>
      </c>
      <c r="B17" s="58" t="s">
        <v>317</v>
      </c>
      <c r="C17" s="76">
        <v>922938</v>
      </c>
      <c r="D17" s="76">
        <v>-317322</v>
      </c>
      <c r="E17" s="76">
        <v>605616</v>
      </c>
    </row>
    <row r="18" spans="1:5" ht="25.5" x14ac:dyDescent="0.2">
      <c r="A18" s="57" t="s">
        <v>177</v>
      </c>
      <c r="B18" s="58" t="s">
        <v>250</v>
      </c>
      <c r="C18" s="83"/>
      <c r="D18" s="83"/>
      <c r="E18" s="83"/>
    </row>
    <row r="19" spans="1:5" x14ac:dyDescent="0.2">
      <c r="A19" s="57" t="s">
        <v>179</v>
      </c>
      <c r="B19" s="57" t="s">
        <v>131</v>
      </c>
      <c r="C19" s="76">
        <v>185001</v>
      </c>
      <c r="D19" s="81">
        <v>0</v>
      </c>
      <c r="E19" s="76">
        <v>185001</v>
      </c>
    </row>
    <row r="20" spans="1:5" x14ac:dyDescent="0.2">
      <c r="A20" s="57" t="s">
        <v>162</v>
      </c>
      <c r="B20" s="57" t="s">
        <v>318</v>
      </c>
      <c r="C20" s="76">
        <v>661125</v>
      </c>
      <c r="D20" s="76">
        <v>-421244</v>
      </c>
      <c r="E20" s="76">
        <v>239881</v>
      </c>
    </row>
    <row r="21" spans="1:5" x14ac:dyDescent="0.2">
      <c r="A21" s="57" t="s">
        <v>182</v>
      </c>
      <c r="B21" s="57" t="s">
        <v>133</v>
      </c>
      <c r="C21" s="83"/>
      <c r="D21" s="83"/>
      <c r="E21" s="83"/>
    </row>
    <row r="22" spans="1:5" x14ac:dyDescent="0.2">
      <c r="A22" s="57" t="s">
        <v>28</v>
      </c>
      <c r="B22" s="57" t="s">
        <v>29</v>
      </c>
      <c r="C22" s="76">
        <v>22790489</v>
      </c>
      <c r="D22" s="81">
        <v>0</v>
      </c>
      <c r="E22" s="76">
        <v>22790489</v>
      </c>
    </row>
    <row r="23" spans="1:5" x14ac:dyDescent="0.2">
      <c r="A23" s="57" t="s">
        <v>30</v>
      </c>
      <c r="B23" s="57" t="s">
        <v>282</v>
      </c>
      <c r="C23" s="76">
        <v>18225670</v>
      </c>
      <c r="D23" s="81">
        <v>0</v>
      </c>
      <c r="E23" s="76">
        <v>18225670</v>
      </c>
    </row>
    <row r="24" spans="1:5" x14ac:dyDescent="0.2">
      <c r="A24" s="57" t="s">
        <v>32</v>
      </c>
      <c r="B24" s="57" t="s">
        <v>319</v>
      </c>
      <c r="C24" s="76">
        <v>4181561</v>
      </c>
      <c r="D24" s="81">
        <v>0</v>
      </c>
      <c r="E24" s="76">
        <v>4181561</v>
      </c>
    </row>
    <row r="25" spans="1:5" x14ac:dyDescent="0.2">
      <c r="A25" s="57" t="s">
        <v>34</v>
      </c>
      <c r="B25" s="57" t="s">
        <v>320</v>
      </c>
      <c r="C25" s="76">
        <v>6257184</v>
      </c>
      <c r="D25" s="81">
        <v>0</v>
      </c>
      <c r="E25" s="76">
        <v>6257184</v>
      </c>
    </row>
    <row r="26" spans="1:5" x14ac:dyDescent="0.2">
      <c r="A26" s="57" t="s">
        <v>36</v>
      </c>
      <c r="B26" s="57" t="s">
        <v>321</v>
      </c>
      <c r="C26" s="76">
        <v>7180059</v>
      </c>
      <c r="D26" s="81">
        <v>0</v>
      </c>
      <c r="E26" s="76">
        <v>7180059</v>
      </c>
    </row>
    <row r="27" spans="1:5" x14ac:dyDescent="0.2">
      <c r="A27" s="57" t="s">
        <v>134</v>
      </c>
      <c r="B27" s="57" t="s">
        <v>268</v>
      </c>
      <c r="C27" s="82"/>
      <c r="D27" s="82"/>
      <c r="E27" s="82"/>
    </row>
    <row r="28" spans="1:5" ht="25.5" x14ac:dyDescent="0.2">
      <c r="A28" s="57" t="s">
        <v>38</v>
      </c>
      <c r="B28" s="58" t="s">
        <v>328</v>
      </c>
      <c r="C28" s="76">
        <v>7304</v>
      </c>
      <c r="D28" s="81">
        <v>0</v>
      </c>
      <c r="E28" s="76">
        <v>7304</v>
      </c>
    </row>
    <row r="29" spans="1:5" x14ac:dyDescent="0.2">
      <c r="A29" s="57" t="s">
        <v>252</v>
      </c>
      <c r="B29" s="57" t="s">
        <v>272</v>
      </c>
      <c r="C29" s="76">
        <v>306727</v>
      </c>
      <c r="D29" s="81">
        <v>0</v>
      </c>
      <c r="E29" s="76">
        <v>306727</v>
      </c>
    </row>
    <row r="30" spans="1:5" x14ac:dyDescent="0.2">
      <c r="A30" s="57" t="s">
        <v>253</v>
      </c>
      <c r="B30" s="58" t="s">
        <v>322</v>
      </c>
      <c r="C30" s="81">
        <v>775</v>
      </c>
      <c r="D30" s="81">
        <v>0</v>
      </c>
      <c r="E30" s="81">
        <v>775</v>
      </c>
    </row>
    <row r="31" spans="1:5" x14ac:dyDescent="0.2">
      <c r="A31" s="57" t="s">
        <v>42</v>
      </c>
      <c r="B31" s="57" t="s">
        <v>323</v>
      </c>
      <c r="C31" s="76">
        <v>4784</v>
      </c>
      <c r="D31" s="81">
        <v>0</v>
      </c>
      <c r="E31" s="76">
        <v>4784</v>
      </c>
    </row>
    <row r="32" spans="1:5" ht="25.5" x14ac:dyDescent="0.2">
      <c r="A32" s="57" t="s">
        <v>44</v>
      </c>
      <c r="B32" s="58" t="s">
        <v>368</v>
      </c>
      <c r="C32" s="83"/>
      <c r="D32" s="83"/>
      <c r="E32" s="83"/>
    </row>
    <row r="33" spans="1:5" x14ac:dyDescent="0.2">
      <c r="A33" s="57" t="s">
        <v>138</v>
      </c>
      <c r="B33" s="57" t="s">
        <v>324</v>
      </c>
      <c r="C33" s="76">
        <v>29290</v>
      </c>
      <c r="D33" s="81">
        <v>0</v>
      </c>
      <c r="E33" s="76">
        <v>29290</v>
      </c>
    </row>
    <row r="34" spans="1:5" x14ac:dyDescent="0.2">
      <c r="A34" s="57" t="s">
        <v>166</v>
      </c>
      <c r="B34" s="58" t="s">
        <v>325</v>
      </c>
      <c r="C34" s="76">
        <v>257986</v>
      </c>
      <c r="D34" s="81">
        <v>0</v>
      </c>
      <c r="E34" s="76">
        <v>257986</v>
      </c>
    </row>
    <row r="35" spans="1:5" x14ac:dyDescent="0.2">
      <c r="A35" s="57" t="s">
        <v>46</v>
      </c>
      <c r="B35" s="57" t="s">
        <v>47</v>
      </c>
      <c r="C35" s="76">
        <v>4564819</v>
      </c>
      <c r="D35" s="81">
        <v>0</v>
      </c>
      <c r="E35" s="76">
        <v>4564819</v>
      </c>
    </row>
    <row r="36" spans="1:5" x14ac:dyDescent="0.2">
      <c r="A36" s="57" t="s">
        <v>329</v>
      </c>
      <c r="B36" s="57" t="s">
        <v>49</v>
      </c>
      <c r="C36" s="76">
        <v>7058846</v>
      </c>
      <c r="D36" s="81">
        <v>0</v>
      </c>
      <c r="E36" s="76">
        <v>7058846</v>
      </c>
    </row>
    <row r="37" spans="1:5" x14ac:dyDescent="0.2">
      <c r="A37" s="57" t="s">
        <v>330</v>
      </c>
      <c r="B37" s="57" t="s">
        <v>376</v>
      </c>
      <c r="C37" s="76">
        <v>151673</v>
      </c>
      <c r="D37" s="81">
        <v>0</v>
      </c>
      <c r="E37" s="76">
        <v>151673</v>
      </c>
    </row>
    <row r="38" spans="1:5" x14ac:dyDescent="0.2">
      <c r="A38" s="57" t="s">
        <v>332</v>
      </c>
      <c r="B38" s="59" t="s">
        <v>331</v>
      </c>
      <c r="C38" s="76">
        <v>279003</v>
      </c>
      <c r="D38" s="81">
        <v>0</v>
      </c>
      <c r="E38" s="76">
        <v>279003</v>
      </c>
    </row>
    <row r="39" spans="1:5" ht="25.5" x14ac:dyDescent="0.2">
      <c r="A39" s="57" t="s">
        <v>369</v>
      </c>
      <c r="B39" s="66" t="s">
        <v>372</v>
      </c>
      <c r="C39" s="83"/>
      <c r="D39" s="83"/>
      <c r="E39" s="83"/>
    </row>
    <row r="40" spans="1:5" x14ac:dyDescent="0.2">
      <c r="A40" s="57" t="s">
        <v>371</v>
      </c>
      <c r="B40" s="59" t="s">
        <v>327</v>
      </c>
      <c r="C40" s="76">
        <v>-2924703</v>
      </c>
      <c r="D40" s="81">
        <v>0</v>
      </c>
      <c r="E40" s="76">
        <v>-2924703</v>
      </c>
    </row>
    <row r="41" spans="1:5" x14ac:dyDescent="0.2">
      <c r="A41" s="57" t="s">
        <v>54</v>
      </c>
      <c r="B41" s="57" t="s">
        <v>55</v>
      </c>
      <c r="C41" s="81">
        <v>1</v>
      </c>
      <c r="D41" s="81">
        <v>0</v>
      </c>
      <c r="E41" s="81">
        <v>1</v>
      </c>
    </row>
    <row r="42" spans="1:5" x14ac:dyDescent="0.2">
      <c r="A42" s="57" t="s">
        <v>56</v>
      </c>
      <c r="B42" s="57" t="s">
        <v>274</v>
      </c>
      <c r="C42" s="76">
        <v>11891307</v>
      </c>
      <c r="D42" s="81">
        <v>0</v>
      </c>
      <c r="E42" s="76">
        <v>11891307</v>
      </c>
    </row>
    <row r="43" spans="1:5" x14ac:dyDescent="0.2">
      <c r="A43" s="60" t="s">
        <v>58</v>
      </c>
      <c r="B43" s="60" t="s">
        <v>275</v>
      </c>
      <c r="C43" s="76">
        <v>11891306</v>
      </c>
      <c r="D43" s="81">
        <v>0</v>
      </c>
      <c r="E43" s="76">
        <v>11891306</v>
      </c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E4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3" width="10.140625" bestFit="1" customWidth="1"/>
    <col min="4" max="4" width="10.5703125" bestFit="1" customWidth="1"/>
    <col min="5" max="5" width="10.85546875" bestFit="1" customWidth="1"/>
  </cols>
  <sheetData>
    <row r="1" spans="1:5" ht="15.75" x14ac:dyDescent="0.25">
      <c r="A1" s="51" t="s">
        <v>303</v>
      </c>
      <c r="B1" s="52"/>
      <c r="C1" s="3"/>
    </row>
    <row r="2" spans="1:5" x14ac:dyDescent="0.2">
      <c r="A2" s="53"/>
      <c r="B2" s="53"/>
      <c r="C2" s="20"/>
    </row>
    <row r="3" spans="1:5" ht="18" x14ac:dyDescent="0.25">
      <c r="A3" s="129" t="s">
        <v>0</v>
      </c>
      <c r="B3" s="129"/>
      <c r="C3" s="129"/>
    </row>
    <row r="4" spans="1:5" ht="15.75" x14ac:dyDescent="0.25">
      <c r="A4" s="130" t="s">
        <v>377</v>
      </c>
      <c r="B4" s="131"/>
      <c r="C4" s="131"/>
    </row>
    <row r="5" spans="1:5" x14ac:dyDescent="0.2">
      <c r="A5" s="54"/>
      <c r="B5" s="54"/>
      <c r="E5" s="65" t="s">
        <v>2</v>
      </c>
    </row>
    <row r="6" spans="1:5" s="78" customFormat="1" ht="15.75" x14ac:dyDescent="0.2">
      <c r="A6" s="55" t="s">
        <v>3</v>
      </c>
      <c r="B6" s="55" t="s">
        <v>4</v>
      </c>
      <c r="C6" s="80" t="s">
        <v>5</v>
      </c>
      <c r="D6" s="80" t="s">
        <v>379</v>
      </c>
      <c r="E6" s="5" t="s">
        <v>7</v>
      </c>
    </row>
    <row r="7" spans="1:5" s="78" customFormat="1" ht="15.75" x14ac:dyDescent="0.2">
      <c r="A7" s="79">
        <v>1</v>
      </c>
      <c r="B7" s="79">
        <v>2</v>
      </c>
      <c r="C7" s="80">
        <v>3</v>
      </c>
      <c r="D7" s="80">
        <v>4</v>
      </c>
      <c r="E7" s="80">
        <v>5</v>
      </c>
    </row>
    <row r="8" spans="1:5" x14ac:dyDescent="0.2">
      <c r="A8" s="57" t="s">
        <v>8</v>
      </c>
      <c r="B8" s="57" t="s">
        <v>309</v>
      </c>
      <c r="C8" s="76">
        <v>16939524</v>
      </c>
      <c r="D8" s="76">
        <v>-2558552</v>
      </c>
      <c r="E8" s="76">
        <v>14380972</v>
      </c>
    </row>
    <row r="9" spans="1:5" x14ac:dyDescent="0.2">
      <c r="A9" s="57" t="s">
        <v>10</v>
      </c>
      <c r="B9" s="57" t="s">
        <v>310</v>
      </c>
      <c r="C9" s="76">
        <v>2842231</v>
      </c>
      <c r="D9" s="81">
        <v>0</v>
      </c>
      <c r="E9" s="76">
        <v>2842231</v>
      </c>
    </row>
    <row r="10" spans="1:5" x14ac:dyDescent="0.2">
      <c r="A10" s="57" t="s">
        <v>12</v>
      </c>
      <c r="B10" s="58" t="s">
        <v>311</v>
      </c>
      <c r="C10" s="76">
        <v>2578892</v>
      </c>
      <c r="D10" s="81">
        <v>0</v>
      </c>
      <c r="E10" s="76">
        <v>2578892</v>
      </c>
    </row>
    <row r="11" spans="1:5" ht="25.5" x14ac:dyDescent="0.2">
      <c r="A11" s="57" t="s">
        <v>14</v>
      </c>
      <c r="B11" s="58" t="s">
        <v>312</v>
      </c>
      <c r="C11" s="76">
        <v>425433</v>
      </c>
      <c r="D11" s="76">
        <v>-68913</v>
      </c>
      <c r="E11" s="76">
        <v>356520</v>
      </c>
    </row>
    <row r="12" spans="1:5" x14ac:dyDescent="0.2">
      <c r="A12" s="57" t="s">
        <v>16</v>
      </c>
      <c r="B12" s="57" t="s">
        <v>313</v>
      </c>
      <c r="C12" s="76">
        <v>7967970</v>
      </c>
      <c r="D12" s="76">
        <v>-1539491</v>
      </c>
      <c r="E12" s="76">
        <v>6428479</v>
      </c>
    </row>
    <row r="13" spans="1:5" x14ac:dyDescent="0.2">
      <c r="A13" s="57" t="s">
        <v>18</v>
      </c>
      <c r="B13" s="57" t="s">
        <v>314</v>
      </c>
      <c r="C13" s="76">
        <v>197541</v>
      </c>
      <c r="D13" s="81">
        <v>0</v>
      </c>
      <c r="E13" s="76">
        <v>197541</v>
      </c>
    </row>
    <row r="14" spans="1:5" x14ac:dyDescent="0.2">
      <c r="A14" s="57" t="s">
        <v>20</v>
      </c>
      <c r="B14" s="57" t="s">
        <v>315</v>
      </c>
      <c r="C14" s="76">
        <v>2837</v>
      </c>
      <c r="D14" s="81">
        <v>-11</v>
      </c>
      <c r="E14" s="76">
        <v>2826</v>
      </c>
    </row>
    <row r="15" spans="1:5" x14ac:dyDescent="0.2">
      <c r="A15" s="57" t="s">
        <v>128</v>
      </c>
      <c r="B15" s="57" t="s">
        <v>316</v>
      </c>
      <c r="C15" s="76">
        <v>1018854</v>
      </c>
      <c r="D15" s="76">
        <v>-94823</v>
      </c>
      <c r="E15" s="76">
        <v>924031</v>
      </c>
    </row>
    <row r="16" spans="1:5" x14ac:dyDescent="0.2">
      <c r="A16" s="57" t="s">
        <v>22</v>
      </c>
      <c r="B16" s="57" t="s">
        <v>123</v>
      </c>
      <c r="C16" s="76">
        <v>40525</v>
      </c>
      <c r="D16" s="76">
        <v>-16485</v>
      </c>
      <c r="E16" s="76">
        <v>24040</v>
      </c>
    </row>
    <row r="17" spans="1:5" x14ac:dyDescent="0.2">
      <c r="A17" s="57" t="s">
        <v>122</v>
      </c>
      <c r="B17" s="58" t="s">
        <v>317</v>
      </c>
      <c r="C17" s="76">
        <v>918034</v>
      </c>
      <c r="D17" s="76">
        <v>-297054</v>
      </c>
      <c r="E17" s="76">
        <v>620980</v>
      </c>
    </row>
    <row r="18" spans="1:5" ht="25.5" x14ac:dyDescent="0.2">
      <c r="A18" s="57" t="s">
        <v>177</v>
      </c>
      <c r="B18" s="58" t="s">
        <v>250</v>
      </c>
      <c r="C18" s="76"/>
      <c r="D18" s="76"/>
      <c r="E18" s="76"/>
    </row>
    <row r="19" spans="1:5" x14ac:dyDescent="0.2">
      <c r="A19" s="57" t="s">
        <v>179</v>
      </c>
      <c r="B19" s="57" t="s">
        <v>131</v>
      </c>
      <c r="C19" s="76">
        <v>185001</v>
      </c>
      <c r="D19" s="81">
        <v>0</v>
      </c>
      <c r="E19" s="76">
        <v>185001</v>
      </c>
    </row>
    <row r="20" spans="1:5" x14ac:dyDescent="0.2">
      <c r="A20" s="57" t="s">
        <v>162</v>
      </c>
      <c r="B20" s="57" t="s">
        <v>318</v>
      </c>
      <c r="C20" s="76">
        <v>762206</v>
      </c>
      <c r="D20" s="76">
        <v>-541775</v>
      </c>
      <c r="E20" s="76">
        <v>220431</v>
      </c>
    </row>
    <row r="21" spans="1:5" x14ac:dyDescent="0.2">
      <c r="A21" s="57" t="s">
        <v>182</v>
      </c>
      <c r="B21" s="57" t="s">
        <v>133</v>
      </c>
      <c r="C21" s="76"/>
      <c r="D21" s="76"/>
      <c r="E21" s="76"/>
    </row>
    <row r="22" spans="1:5" x14ac:dyDescent="0.2">
      <c r="A22" s="57" t="s">
        <v>28</v>
      </c>
      <c r="B22" s="57" t="s">
        <v>29</v>
      </c>
      <c r="C22" s="76">
        <v>14380974</v>
      </c>
      <c r="D22" s="81">
        <v>0</v>
      </c>
      <c r="E22" s="76">
        <v>14380974</v>
      </c>
    </row>
    <row r="23" spans="1:5" x14ac:dyDescent="0.2">
      <c r="A23" s="57" t="s">
        <v>30</v>
      </c>
      <c r="B23" s="57" t="s">
        <v>282</v>
      </c>
      <c r="C23" s="76">
        <v>11133321</v>
      </c>
      <c r="D23" s="81">
        <v>0</v>
      </c>
      <c r="E23" s="76">
        <v>11133321</v>
      </c>
    </row>
    <row r="24" spans="1:5" x14ac:dyDescent="0.2">
      <c r="A24" s="57" t="s">
        <v>32</v>
      </c>
      <c r="B24" s="57" t="s">
        <v>319</v>
      </c>
      <c r="C24" s="76">
        <v>1354672</v>
      </c>
      <c r="D24" s="81">
        <v>0</v>
      </c>
      <c r="E24" s="76">
        <v>1354672</v>
      </c>
    </row>
    <row r="25" spans="1:5" x14ac:dyDescent="0.2">
      <c r="A25" s="57" t="s">
        <v>34</v>
      </c>
      <c r="B25" s="57" t="s">
        <v>320</v>
      </c>
      <c r="C25" s="76">
        <v>7435512</v>
      </c>
      <c r="D25" s="81">
        <v>0</v>
      </c>
      <c r="E25" s="76">
        <v>7435512</v>
      </c>
    </row>
    <row r="26" spans="1:5" x14ac:dyDescent="0.2">
      <c r="A26" s="57" t="s">
        <v>36</v>
      </c>
      <c r="B26" s="57" t="s">
        <v>321</v>
      </c>
      <c r="C26" s="76">
        <v>1814171</v>
      </c>
      <c r="D26" s="81">
        <v>0</v>
      </c>
      <c r="E26" s="76">
        <v>1814171</v>
      </c>
    </row>
    <row r="27" spans="1:5" x14ac:dyDescent="0.2">
      <c r="A27" s="57" t="s">
        <v>134</v>
      </c>
      <c r="B27" s="57" t="s">
        <v>268</v>
      </c>
      <c r="C27" s="77"/>
      <c r="D27" s="77"/>
      <c r="E27" s="77"/>
    </row>
    <row r="28" spans="1:5" ht="25.5" x14ac:dyDescent="0.2">
      <c r="A28" s="57" t="s">
        <v>38</v>
      </c>
      <c r="B28" s="58" t="s">
        <v>328</v>
      </c>
      <c r="C28" s="76">
        <v>6516</v>
      </c>
      <c r="D28" s="81">
        <v>0</v>
      </c>
      <c r="E28" s="76">
        <v>6516</v>
      </c>
    </row>
    <row r="29" spans="1:5" x14ac:dyDescent="0.2">
      <c r="A29" s="57" t="s">
        <v>252</v>
      </c>
      <c r="B29" s="57" t="s">
        <v>272</v>
      </c>
      <c r="C29" s="76">
        <v>309527</v>
      </c>
      <c r="D29" s="81">
        <v>0</v>
      </c>
      <c r="E29" s="76">
        <v>309527</v>
      </c>
    </row>
    <row r="30" spans="1:5" x14ac:dyDescent="0.2">
      <c r="A30" s="57" t="s">
        <v>253</v>
      </c>
      <c r="B30" s="58" t="s">
        <v>322</v>
      </c>
      <c r="C30" s="81">
        <v>895</v>
      </c>
      <c r="D30" s="81">
        <v>0</v>
      </c>
      <c r="E30" s="81">
        <v>895</v>
      </c>
    </row>
    <row r="31" spans="1:5" x14ac:dyDescent="0.2">
      <c r="A31" s="57" t="s">
        <v>42</v>
      </c>
      <c r="B31" s="57" t="s">
        <v>323</v>
      </c>
      <c r="C31" s="76">
        <v>7112</v>
      </c>
      <c r="D31" s="81">
        <v>0</v>
      </c>
      <c r="E31" s="76">
        <v>7112</v>
      </c>
    </row>
    <row r="32" spans="1:5" ht="25.5" x14ac:dyDescent="0.2">
      <c r="A32" s="57" t="s">
        <v>44</v>
      </c>
      <c r="B32" s="58" t="s">
        <v>368</v>
      </c>
      <c r="C32" s="76"/>
      <c r="D32" s="81"/>
      <c r="E32" s="76"/>
    </row>
    <row r="33" spans="1:5" x14ac:dyDescent="0.2">
      <c r="A33" s="57" t="s">
        <v>138</v>
      </c>
      <c r="B33" s="57" t="s">
        <v>324</v>
      </c>
      <c r="C33" s="76">
        <v>29290</v>
      </c>
      <c r="D33" s="81">
        <v>0</v>
      </c>
      <c r="E33" s="76">
        <v>29290</v>
      </c>
    </row>
    <row r="34" spans="1:5" x14ac:dyDescent="0.2">
      <c r="A34" s="57" t="s">
        <v>166</v>
      </c>
      <c r="B34" s="58" t="s">
        <v>325</v>
      </c>
      <c r="C34" s="76">
        <v>175626</v>
      </c>
      <c r="D34" s="81">
        <v>0</v>
      </c>
      <c r="E34" s="76">
        <v>175626</v>
      </c>
    </row>
    <row r="35" spans="1:5" x14ac:dyDescent="0.2">
      <c r="A35" s="57" t="s">
        <v>46</v>
      </c>
      <c r="B35" s="57" t="s">
        <v>47</v>
      </c>
      <c r="C35" s="76">
        <v>3247653</v>
      </c>
      <c r="D35" s="81">
        <v>0</v>
      </c>
      <c r="E35" s="76">
        <v>3247653</v>
      </c>
    </row>
    <row r="36" spans="1:5" x14ac:dyDescent="0.2">
      <c r="A36" s="57" t="s">
        <v>329</v>
      </c>
      <c r="B36" s="57" t="s">
        <v>49</v>
      </c>
      <c r="C36" s="76">
        <v>5662796</v>
      </c>
      <c r="D36" s="81">
        <v>0</v>
      </c>
      <c r="E36" s="76">
        <v>5662796</v>
      </c>
    </row>
    <row r="37" spans="1:5" x14ac:dyDescent="0.2">
      <c r="A37" s="57" t="s">
        <v>330</v>
      </c>
      <c r="B37" s="57" t="s">
        <v>376</v>
      </c>
      <c r="C37" s="76">
        <v>151673</v>
      </c>
      <c r="D37" s="81">
        <v>0</v>
      </c>
      <c r="E37" s="76">
        <v>151673</v>
      </c>
    </row>
    <row r="38" spans="1:5" x14ac:dyDescent="0.2">
      <c r="A38" s="57" t="s">
        <v>332</v>
      </c>
      <c r="B38" s="59" t="s">
        <v>331</v>
      </c>
      <c r="C38" s="76">
        <v>279003</v>
      </c>
      <c r="D38" s="81">
        <v>0</v>
      </c>
      <c r="E38" s="76">
        <v>279003</v>
      </c>
    </row>
    <row r="39" spans="1:5" ht="25.5" x14ac:dyDescent="0.2">
      <c r="A39" s="57" t="s">
        <v>369</v>
      </c>
      <c r="B39" s="66" t="s">
        <v>372</v>
      </c>
      <c r="C39" s="76"/>
      <c r="D39" s="81"/>
      <c r="E39" s="76"/>
    </row>
    <row r="40" spans="1:5" x14ac:dyDescent="0.2">
      <c r="A40" s="57" t="s">
        <v>371</v>
      </c>
      <c r="B40" s="59" t="s">
        <v>327</v>
      </c>
      <c r="C40" s="76">
        <v>-2845819</v>
      </c>
      <c r="D40" s="81">
        <v>0</v>
      </c>
      <c r="E40" s="76">
        <v>-2845819</v>
      </c>
    </row>
    <row r="41" spans="1:5" x14ac:dyDescent="0.2">
      <c r="A41" s="57" t="s">
        <v>54</v>
      </c>
      <c r="B41" s="57" t="s">
        <v>55</v>
      </c>
      <c r="C41" s="81">
        <v>0</v>
      </c>
      <c r="D41" s="81">
        <v>0</v>
      </c>
      <c r="E41" s="81">
        <v>0</v>
      </c>
    </row>
    <row r="42" spans="1:5" x14ac:dyDescent="0.2">
      <c r="A42" s="57" t="s">
        <v>56</v>
      </c>
      <c r="B42" s="57" t="s">
        <v>274</v>
      </c>
      <c r="C42" s="76">
        <v>9006257</v>
      </c>
      <c r="D42" s="81">
        <v>0</v>
      </c>
      <c r="E42" s="76">
        <v>9006257</v>
      </c>
    </row>
    <row r="43" spans="1:5" x14ac:dyDescent="0.2">
      <c r="A43" s="60" t="s">
        <v>58</v>
      </c>
      <c r="B43" s="60" t="s">
        <v>275</v>
      </c>
      <c r="C43" s="76">
        <v>9006257</v>
      </c>
      <c r="D43" s="81">
        <v>0</v>
      </c>
      <c r="E43" s="76">
        <v>9006257</v>
      </c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C61"/>
  <sheetViews>
    <sheetView workbookViewId="0">
      <selection sqref="A1:C43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3" width="10.85546875" bestFit="1" customWidth="1"/>
  </cols>
  <sheetData>
    <row r="1" spans="1:3" ht="15.75" x14ac:dyDescent="0.25">
      <c r="A1" s="51" t="s">
        <v>303</v>
      </c>
      <c r="B1" s="52"/>
      <c r="C1" s="3"/>
    </row>
    <row r="2" spans="1:3" x14ac:dyDescent="0.2">
      <c r="A2" s="53"/>
      <c r="B2" s="53"/>
      <c r="C2" s="20"/>
    </row>
    <row r="3" spans="1:3" ht="18" x14ac:dyDescent="0.25">
      <c r="A3" s="129" t="s">
        <v>0</v>
      </c>
      <c r="B3" s="129"/>
      <c r="C3" s="129"/>
    </row>
    <row r="4" spans="1:3" ht="15.75" x14ac:dyDescent="0.25">
      <c r="A4" s="130" t="s">
        <v>375</v>
      </c>
      <c r="B4" s="131"/>
      <c r="C4" s="131"/>
    </row>
    <row r="5" spans="1:3" x14ac:dyDescent="0.2">
      <c r="A5" s="54"/>
      <c r="B5" s="54"/>
      <c r="C5" s="65" t="s">
        <v>2</v>
      </c>
    </row>
    <row r="6" spans="1:3" ht="15.75" x14ac:dyDescent="0.2">
      <c r="A6" s="55" t="s">
        <v>3</v>
      </c>
      <c r="B6" s="55" t="s">
        <v>4</v>
      </c>
      <c r="C6" s="5" t="s">
        <v>7</v>
      </c>
    </row>
    <row r="7" spans="1:3" x14ac:dyDescent="0.2">
      <c r="A7" s="56">
        <v>1</v>
      </c>
      <c r="B7" s="56">
        <v>2</v>
      </c>
      <c r="C7" s="19">
        <v>3</v>
      </c>
    </row>
    <row r="8" spans="1:3" x14ac:dyDescent="0.2">
      <c r="A8" s="57" t="s">
        <v>8</v>
      </c>
      <c r="B8" s="57" t="s">
        <v>309</v>
      </c>
      <c r="C8" s="67">
        <v>15154612</v>
      </c>
    </row>
    <row r="9" spans="1:3" x14ac:dyDescent="0.2">
      <c r="A9" s="57" t="s">
        <v>10</v>
      </c>
      <c r="B9" s="57" t="s">
        <v>310</v>
      </c>
      <c r="C9" s="67">
        <v>2476939</v>
      </c>
    </row>
    <row r="10" spans="1:3" x14ac:dyDescent="0.2">
      <c r="A10" s="57" t="s">
        <v>12</v>
      </c>
      <c r="B10" s="58" t="s">
        <v>311</v>
      </c>
      <c r="C10" s="67">
        <v>2687430</v>
      </c>
    </row>
    <row r="11" spans="1:3" ht="25.5" x14ac:dyDescent="0.2">
      <c r="A11" s="57" t="s">
        <v>14</v>
      </c>
      <c r="B11" s="58" t="s">
        <v>312</v>
      </c>
      <c r="C11" s="67">
        <v>334386</v>
      </c>
    </row>
    <row r="12" spans="1:3" x14ac:dyDescent="0.2">
      <c r="A12" s="57" t="s">
        <v>16</v>
      </c>
      <c r="B12" s="57" t="s">
        <v>313</v>
      </c>
      <c r="C12" s="67">
        <v>6880819</v>
      </c>
    </row>
    <row r="13" spans="1:3" x14ac:dyDescent="0.2">
      <c r="A13" s="57" t="s">
        <v>18</v>
      </c>
      <c r="B13" s="57" t="s">
        <v>314</v>
      </c>
      <c r="C13" s="67">
        <v>227041</v>
      </c>
    </row>
    <row r="14" spans="1:3" x14ac:dyDescent="0.2">
      <c r="A14" s="57" t="s">
        <v>20</v>
      </c>
      <c r="B14" s="57" t="s">
        <v>315</v>
      </c>
      <c r="C14" s="67">
        <v>2966</v>
      </c>
    </row>
    <row r="15" spans="1:3" x14ac:dyDescent="0.2">
      <c r="A15" s="57" t="s">
        <v>128</v>
      </c>
      <c r="B15" s="57" t="s">
        <v>316</v>
      </c>
      <c r="C15" s="67">
        <v>1488491</v>
      </c>
    </row>
    <row r="16" spans="1:3" x14ac:dyDescent="0.2">
      <c r="A16" s="57" t="s">
        <v>22</v>
      </c>
      <c r="B16" s="57" t="s">
        <v>123</v>
      </c>
      <c r="C16" s="67">
        <v>26312</v>
      </c>
    </row>
    <row r="17" spans="1:3" x14ac:dyDescent="0.2">
      <c r="A17" s="57" t="s">
        <v>122</v>
      </c>
      <c r="B17" s="58" t="s">
        <v>317</v>
      </c>
      <c r="C17" s="67">
        <v>628068</v>
      </c>
    </row>
    <row r="18" spans="1:3" ht="25.5" x14ac:dyDescent="0.2">
      <c r="A18" s="57" t="s">
        <v>177</v>
      </c>
      <c r="B18" s="58" t="s">
        <v>250</v>
      </c>
      <c r="C18" s="67"/>
    </row>
    <row r="19" spans="1:3" x14ac:dyDescent="0.2">
      <c r="A19" s="57" t="s">
        <v>179</v>
      </c>
      <c r="B19" s="57" t="s">
        <v>131</v>
      </c>
      <c r="C19" s="67">
        <v>185001</v>
      </c>
    </row>
    <row r="20" spans="1:3" x14ac:dyDescent="0.2">
      <c r="A20" s="57" t="s">
        <v>162</v>
      </c>
      <c r="B20" s="57" t="s">
        <v>318</v>
      </c>
      <c r="C20" s="67">
        <v>217159</v>
      </c>
    </row>
    <row r="21" spans="1:3" x14ac:dyDescent="0.2">
      <c r="A21" s="57" t="s">
        <v>182</v>
      </c>
      <c r="B21" s="57" t="s">
        <v>133</v>
      </c>
      <c r="C21" s="67"/>
    </row>
    <row r="22" spans="1:3" x14ac:dyDescent="0.2">
      <c r="A22" s="57" t="s">
        <v>28</v>
      </c>
      <c r="B22" s="57" t="s">
        <v>29</v>
      </c>
      <c r="C22" s="67">
        <v>15154614</v>
      </c>
    </row>
    <row r="23" spans="1:3" x14ac:dyDescent="0.2">
      <c r="A23" s="57" t="s">
        <v>30</v>
      </c>
      <c r="B23" s="57" t="s">
        <v>282</v>
      </c>
      <c r="C23" s="67">
        <v>11607710</v>
      </c>
    </row>
    <row r="24" spans="1:3" x14ac:dyDescent="0.2">
      <c r="A24" s="57" t="s">
        <v>32</v>
      </c>
      <c r="B24" s="57" t="s">
        <v>319</v>
      </c>
      <c r="C24" s="67">
        <v>1021714</v>
      </c>
    </row>
    <row r="25" spans="1:3" x14ac:dyDescent="0.2">
      <c r="A25" s="57" t="s">
        <v>34</v>
      </c>
      <c r="B25" s="57" t="s">
        <v>320</v>
      </c>
      <c r="C25" s="67">
        <v>7638703</v>
      </c>
    </row>
    <row r="26" spans="1:3" x14ac:dyDescent="0.2">
      <c r="A26" s="57" t="s">
        <v>36</v>
      </c>
      <c r="B26" s="57" t="s">
        <v>321</v>
      </c>
      <c r="C26" s="67">
        <v>2419909</v>
      </c>
    </row>
    <row r="27" spans="1:3" x14ac:dyDescent="0.2">
      <c r="A27" s="57" t="s">
        <v>134</v>
      </c>
      <c r="B27" s="57" t="s">
        <v>268</v>
      </c>
      <c r="C27" s="67"/>
    </row>
    <row r="28" spans="1:3" ht="25.5" x14ac:dyDescent="0.2">
      <c r="A28" s="57" t="s">
        <v>38</v>
      </c>
      <c r="B28" s="58" t="s">
        <v>328</v>
      </c>
      <c r="C28" s="67">
        <v>3842</v>
      </c>
    </row>
    <row r="29" spans="1:3" x14ac:dyDescent="0.2">
      <c r="A29" s="57" t="s">
        <v>252</v>
      </c>
      <c r="B29" s="57" t="s">
        <v>272</v>
      </c>
      <c r="C29" s="67">
        <v>313581</v>
      </c>
    </row>
    <row r="30" spans="1:3" x14ac:dyDescent="0.2">
      <c r="A30" s="57" t="s">
        <v>253</v>
      </c>
      <c r="B30" s="58" t="s">
        <v>322</v>
      </c>
      <c r="C30" s="67">
        <v>969</v>
      </c>
    </row>
    <row r="31" spans="1:3" x14ac:dyDescent="0.2">
      <c r="A31" s="57" t="s">
        <v>42</v>
      </c>
      <c r="B31" s="57" t="s">
        <v>323</v>
      </c>
      <c r="C31" s="67">
        <v>7112</v>
      </c>
    </row>
    <row r="32" spans="1:3" ht="25.5" x14ac:dyDescent="0.2">
      <c r="A32" s="57" t="s">
        <v>44</v>
      </c>
      <c r="B32" s="58" t="s">
        <v>368</v>
      </c>
      <c r="C32" s="67"/>
    </row>
    <row r="33" spans="1:3" x14ac:dyDescent="0.2">
      <c r="A33" s="57" t="s">
        <v>138</v>
      </c>
      <c r="B33" s="57" t="s">
        <v>324</v>
      </c>
      <c r="C33" s="67">
        <v>29290</v>
      </c>
    </row>
    <row r="34" spans="1:3" x14ac:dyDescent="0.2">
      <c r="A34" s="57" t="s">
        <v>166</v>
      </c>
      <c r="B34" s="58" t="s">
        <v>325</v>
      </c>
      <c r="C34" s="67">
        <v>172590</v>
      </c>
    </row>
    <row r="35" spans="1:3" x14ac:dyDescent="0.2">
      <c r="A35" s="57" t="s">
        <v>46</v>
      </c>
      <c r="B35" s="57" t="s">
        <v>47</v>
      </c>
      <c r="C35" s="67">
        <v>3546904</v>
      </c>
    </row>
    <row r="36" spans="1:3" x14ac:dyDescent="0.2">
      <c r="A36" s="57" t="s">
        <v>329</v>
      </c>
      <c r="B36" s="57" t="s">
        <v>49</v>
      </c>
      <c r="C36" s="67">
        <v>5662796</v>
      </c>
    </row>
    <row r="37" spans="1:3" x14ac:dyDescent="0.2">
      <c r="A37" s="57" t="s">
        <v>330</v>
      </c>
      <c r="B37" s="57" t="s">
        <v>376</v>
      </c>
      <c r="C37" s="67">
        <v>151673</v>
      </c>
    </row>
    <row r="38" spans="1:3" x14ac:dyDescent="0.2">
      <c r="A38" s="57" t="s">
        <v>332</v>
      </c>
      <c r="B38" s="59" t="s">
        <v>331</v>
      </c>
      <c r="C38" s="67">
        <v>279003</v>
      </c>
    </row>
    <row r="39" spans="1:3" ht="25.5" x14ac:dyDescent="0.2">
      <c r="A39" s="57" t="s">
        <v>369</v>
      </c>
      <c r="B39" s="66" t="s">
        <v>372</v>
      </c>
      <c r="C39" s="67"/>
    </row>
    <row r="40" spans="1:3" x14ac:dyDescent="0.2">
      <c r="A40" s="57" t="s">
        <v>371</v>
      </c>
      <c r="B40" s="59" t="s">
        <v>327</v>
      </c>
      <c r="C40" s="67">
        <v>-2546568</v>
      </c>
    </row>
    <row r="41" spans="1:3" x14ac:dyDescent="0.2">
      <c r="A41" s="57" t="s">
        <v>54</v>
      </c>
      <c r="B41" s="57" t="s">
        <v>55</v>
      </c>
      <c r="C41" s="75">
        <v>0</v>
      </c>
    </row>
    <row r="42" spans="1:3" x14ac:dyDescent="0.2">
      <c r="A42" s="57" t="s">
        <v>56</v>
      </c>
      <c r="B42" s="57" t="s">
        <v>274</v>
      </c>
      <c r="C42" s="75">
        <v>14979352</v>
      </c>
    </row>
    <row r="43" spans="1:3" s="39" customFormat="1" x14ac:dyDescent="0.2">
      <c r="A43" s="60" t="s">
        <v>58</v>
      </c>
      <c r="B43" s="60" t="s">
        <v>275</v>
      </c>
      <c r="C43" s="75">
        <v>-14979352</v>
      </c>
    </row>
    <row r="44" spans="1:3" s="39" customFormat="1" x14ac:dyDescent="0.2">
      <c r="A44" s="60"/>
      <c r="B44" s="60"/>
      <c r="C44"/>
    </row>
    <row r="45" spans="1:3" x14ac:dyDescent="0.2">
      <c r="A45" s="60"/>
      <c r="B45" s="60"/>
      <c r="C45" s="7"/>
    </row>
    <row r="46" spans="1:3" x14ac:dyDescent="0.2">
      <c r="A46" s="60"/>
      <c r="B46" s="60"/>
      <c r="C46" s="7"/>
    </row>
    <row r="47" spans="1:3" x14ac:dyDescent="0.2">
      <c r="A47" s="60"/>
      <c r="B47" s="60"/>
    </row>
    <row r="48" spans="1:3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C61"/>
  <sheetViews>
    <sheetView topLeftCell="A19" workbookViewId="0">
      <selection activeCell="B50" sqref="B50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3" width="10.85546875" bestFit="1" customWidth="1"/>
  </cols>
  <sheetData>
    <row r="1" spans="1:3" ht="15.75" x14ac:dyDescent="0.25">
      <c r="A1" s="51" t="s">
        <v>303</v>
      </c>
      <c r="B1" s="52"/>
      <c r="C1" s="3"/>
    </row>
    <row r="2" spans="1:3" x14ac:dyDescent="0.2">
      <c r="A2" s="53"/>
      <c r="B2" s="53"/>
      <c r="C2" s="20"/>
    </row>
    <row r="3" spans="1:3" ht="18" x14ac:dyDescent="0.25">
      <c r="A3" s="129" t="s">
        <v>0</v>
      </c>
      <c r="B3" s="129"/>
      <c r="C3" s="129"/>
    </row>
    <row r="4" spans="1:3" ht="15.75" x14ac:dyDescent="0.25">
      <c r="A4" s="130" t="s">
        <v>370</v>
      </c>
      <c r="B4" s="131"/>
      <c r="C4" s="131"/>
    </row>
    <row r="5" spans="1:3" x14ac:dyDescent="0.2">
      <c r="A5" s="54"/>
      <c r="B5" s="54"/>
      <c r="C5" s="65" t="s">
        <v>2</v>
      </c>
    </row>
    <row r="6" spans="1:3" ht="15.75" x14ac:dyDescent="0.2">
      <c r="A6" s="55" t="s">
        <v>3</v>
      </c>
      <c r="B6" s="55" t="s">
        <v>4</v>
      </c>
      <c r="C6" s="5" t="s">
        <v>7</v>
      </c>
    </row>
    <row r="7" spans="1:3" x14ac:dyDescent="0.2">
      <c r="A7" s="56">
        <v>1</v>
      </c>
      <c r="B7" s="56">
        <v>2</v>
      </c>
      <c r="C7" s="19">
        <v>3</v>
      </c>
    </row>
    <row r="8" spans="1:3" x14ac:dyDescent="0.2">
      <c r="A8" s="57" t="s">
        <v>8</v>
      </c>
      <c r="B8" s="57" t="s">
        <v>309</v>
      </c>
      <c r="C8" s="67">
        <v>17117841</v>
      </c>
    </row>
    <row r="9" spans="1:3" x14ac:dyDescent="0.2">
      <c r="A9" s="57" t="s">
        <v>10</v>
      </c>
      <c r="B9" s="57" t="s">
        <v>310</v>
      </c>
      <c r="C9" s="67">
        <v>2334476</v>
      </c>
    </row>
    <row r="10" spans="1:3" x14ac:dyDescent="0.2">
      <c r="A10" s="57" t="s">
        <v>12</v>
      </c>
      <c r="B10" s="58" t="s">
        <v>311</v>
      </c>
      <c r="C10" s="67">
        <v>3795278</v>
      </c>
    </row>
    <row r="11" spans="1:3" ht="25.5" x14ac:dyDescent="0.2">
      <c r="A11" s="57" t="s">
        <v>14</v>
      </c>
      <c r="B11" s="58" t="s">
        <v>312</v>
      </c>
      <c r="C11" s="67">
        <v>280571</v>
      </c>
    </row>
    <row r="12" spans="1:3" x14ac:dyDescent="0.2">
      <c r="A12" s="57" t="s">
        <v>16</v>
      </c>
      <c r="B12" s="57" t="s">
        <v>313</v>
      </c>
      <c r="C12" s="67">
        <v>8855745</v>
      </c>
    </row>
    <row r="13" spans="1:3" x14ac:dyDescent="0.2">
      <c r="A13" s="57" t="s">
        <v>18</v>
      </c>
      <c r="B13" s="57" t="s">
        <v>314</v>
      </c>
      <c r="C13" s="67">
        <v>35918</v>
      </c>
    </row>
    <row r="14" spans="1:3" x14ac:dyDescent="0.2">
      <c r="A14" s="57" t="s">
        <v>20</v>
      </c>
      <c r="B14" s="57" t="s">
        <v>315</v>
      </c>
      <c r="C14" s="67">
        <v>2966</v>
      </c>
    </row>
    <row r="15" spans="1:3" x14ac:dyDescent="0.2">
      <c r="A15" s="57" t="s">
        <v>128</v>
      </c>
      <c r="B15" s="57" t="s">
        <v>316</v>
      </c>
      <c r="C15" s="67">
        <v>768885</v>
      </c>
    </row>
    <row r="16" spans="1:3" x14ac:dyDescent="0.2">
      <c r="A16" s="57" t="s">
        <v>22</v>
      </c>
      <c r="B16" s="57" t="s">
        <v>123</v>
      </c>
      <c r="C16" s="67">
        <v>25225</v>
      </c>
    </row>
    <row r="17" spans="1:3" x14ac:dyDescent="0.2">
      <c r="A17" s="57" t="s">
        <v>122</v>
      </c>
      <c r="B17" s="58" t="s">
        <v>317</v>
      </c>
      <c r="C17" s="67">
        <v>641251</v>
      </c>
    </row>
    <row r="18" spans="1:3" ht="25.5" x14ac:dyDescent="0.2">
      <c r="A18" s="57" t="s">
        <v>177</v>
      </c>
      <c r="B18" s="58" t="s">
        <v>250</v>
      </c>
      <c r="C18" s="67">
        <v>0</v>
      </c>
    </row>
    <row r="19" spans="1:3" x14ac:dyDescent="0.2">
      <c r="A19" s="57" t="s">
        <v>179</v>
      </c>
      <c r="B19" s="57" t="s">
        <v>131</v>
      </c>
      <c r="C19" s="67">
        <v>155711</v>
      </c>
    </row>
    <row r="20" spans="1:3" x14ac:dyDescent="0.2">
      <c r="A20" s="57" t="s">
        <v>162</v>
      </c>
      <c r="B20" s="57" t="s">
        <v>318</v>
      </c>
      <c r="C20" s="67">
        <v>221815</v>
      </c>
    </row>
    <row r="21" spans="1:3" x14ac:dyDescent="0.2">
      <c r="A21" s="57" t="s">
        <v>182</v>
      </c>
      <c r="B21" s="57" t="s">
        <v>133</v>
      </c>
      <c r="C21" s="67">
        <v>0</v>
      </c>
    </row>
    <row r="22" spans="1:3" x14ac:dyDescent="0.2">
      <c r="A22" s="57" t="s">
        <v>28</v>
      </c>
      <c r="B22" s="57" t="s">
        <v>29</v>
      </c>
      <c r="C22" s="67">
        <v>17117841</v>
      </c>
    </row>
    <row r="23" spans="1:3" x14ac:dyDescent="0.2">
      <c r="A23" s="57" t="s">
        <v>30</v>
      </c>
      <c r="B23" s="57" t="s">
        <v>282</v>
      </c>
      <c r="C23" s="67">
        <v>13531909</v>
      </c>
    </row>
    <row r="24" spans="1:3" x14ac:dyDescent="0.2">
      <c r="A24" s="57" t="s">
        <v>32</v>
      </c>
      <c r="B24" s="57" t="s">
        <v>319</v>
      </c>
      <c r="C24" s="67">
        <v>2503916</v>
      </c>
    </row>
    <row r="25" spans="1:3" x14ac:dyDescent="0.2">
      <c r="A25" s="57" t="s">
        <v>34</v>
      </c>
      <c r="B25" s="57" t="s">
        <v>320</v>
      </c>
      <c r="C25" s="67">
        <v>8714580</v>
      </c>
    </row>
    <row r="26" spans="1:3" x14ac:dyDescent="0.2">
      <c r="A26" s="57" t="s">
        <v>36</v>
      </c>
      <c r="B26" s="57" t="s">
        <v>321</v>
      </c>
      <c r="C26" s="67">
        <v>1555258</v>
      </c>
    </row>
    <row r="27" spans="1:3" x14ac:dyDescent="0.2">
      <c r="A27" s="57" t="s">
        <v>134</v>
      </c>
      <c r="B27" s="57" t="s">
        <v>268</v>
      </c>
      <c r="C27" s="67">
        <v>0</v>
      </c>
    </row>
    <row r="28" spans="1:3" ht="25.5" x14ac:dyDescent="0.2">
      <c r="A28" s="57" t="s">
        <v>38</v>
      </c>
      <c r="B28" s="58" t="s">
        <v>328</v>
      </c>
      <c r="C28" s="67">
        <v>4251</v>
      </c>
    </row>
    <row r="29" spans="1:3" x14ac:dyDescent="0.2">
      <c r="A29" s="57" t="s">
        <v>252</v>
      </c>
      <c r="B29" s="57" t="s">
        <v>272</v>
      </c>
      <c r="C29" s="67">
        <v>445611</v>
      </c>
    </row>
    <row r="30" spans="1:3" x14ac:dyDescent="0.2">
      <c r="A30" s="57" t="s">
        <v>253</v>
      </c>
      <c r="B30" s="58" t="s">
        <v>322</v>
      </c>
      <c r="C30" s="67">
        <v>3959</v>
      </c>
    </row>
    <row r="31" spans="1:3" x14ac:dyDescent="0.2">
      <c r="A31" s="57" t="s">
        <v>42</v>
      </c>
      <c r="B31" s="57" t="s">
        <v>323</v>
      </c>
      <c r="C31" s="67">
        <v>7651</v>
      </c>
    </row>
    <row r="32" spans="1:3" ht="25.5" x14ac:dyDescent="0.2">
      <c r="A32" s="57" t="s">
        <v>44</v>
      </c>
      <c r="B32" s="58" t="s">
        <v>368</v>
      </c>
      <c r="C32" s="67">
        <v>0</v>
      </c>
    </row>
    <row r="33" spans="1:3" x14ac:dyDescent="0.2">
      <c r="A33" s="57" t="s">
        <v>138</v>
      </c>
      <c r="B33" s="57" t="s">
        <v>324</v>
      </c>
      <c r="C33" s="67">
        <v>0</v>
      </c>
    </row>
    <row r="34" spans="1:3" x14ac:dyDescent="0.2">
      <c r="A34" s="57" t="s">
        <v>166</v>
      </c>
      <c r="B34" s="58" t="s">
        <v>325</v>
      </c>
      <c r="C34" s="67">
        <v>296685</v>
      </c>
    </row>
    <row r="35" spans="1:3" x14ac:dyDescent="0.2">
      <c r="A35" s="57" t="s">
        <v>46</v>
      </c>
      <c r="B35" s="57" t="s">
        <v>47</v>
      </c>
      <c r="C35" s="67">
        <v>3585932</v>
      </c>
    </row>
    <row r="36" spans="1:3" x14ac:dyDescent="0.2">
      <c r="A36" s="57" t="s">
        <v>329</v>
      </c>
      <c r="B36" s="57" t="s">
        <v>49</v>
      </c>
      <c r="C36" s="67">
        <v>5539490</v>
      </c>
    </row>
    <row r="37" spans="1:3" x14ac:dyDescent="0.2">
      <c r="A37" s="57" t="s">
        <v>330</v>
      </c>
      <c r="B37" s="57" t="s">
        <v>376</v>
      </c>
      <c r="C37" s="67">
        <v>151673</v>
      </c>
    </row>
    <row r="38" spans="1:3" x14ac:dyDescent="0.2">
      <c r="A38" s="57" t="s">
        <v>332</v>
      </c>
      <c r="B38" s="59" t="s">
        <v>331</v>
      </c>
      <c r="C38" s="67">
        <v>279003</v>
      </c>
    </row>
    <row r="39" spans="1:3" ht="25.5" x14ac:dyDescent="0.2">
      <c r="A39" s="57" t="s">
        <v>369</v>
      </c>
      <c r="B39" s="66" t="s">
        <v>372</v>
      </c>
      <c r="C39" s="67">
        <v>0</v>
      </c>
    </row>
    <row r="40" spans="1:3" x14ac:dyDescent="0.2">
      <c r="A40" s="57" t="s">
        <v>371</v>
      </c>
      <c r="B40" s="59" t="s">
        <v>327</v>
      </c>
      <c r="C40" s="67">
        <v>-2384233</v>
      </c>
    </row>
    <row r="41" spans="1:3" x14ac:dyDescent="0.2">
      <c r="A41" s="57" t="s">
        <v>54</v>
      </c>
      <c r="B41" s="57" t="s">
        <v>55</v>
      </c>
      <c r="C41" s="75">
        <v>-1</v>
      </c>
    </row>
    <row r="42" spans="1:3" x14ac:dyDescent="0.2">
      <c r="A42" s="57" t="s">
        <v>56</v>
      </c>
      <c r="B42" s="57" t="s">
        <v>274</v>
      </c>
      <c r="C42" s="75">
        <v>15863050</v>
      </c>
    </row>
    <row r="43" spans="1:3" s="39" customFormat="1" x14ac:dyDescent="0.2">
      <c r="A43" s="60" t="s">
        <v>58</v>
      </c>
      <c r="B43" s="60" t="s">
        <v>275</v>
      </c>
      <c r="C43" s="75">
        <v>-15863051</v>
      </c>
    </row>
    <row r="44" spans="1:3" s="39" customFormat="1" x14ac:dyDescent="0.2">
      <c r="A44" s="60"/>
      <c r="B44" s="60"/>
      <c r="C44"/>
    </row>
    <row r="45" spans="1:3" x14ac:dyDescent="0.2">
      <c r="A45" s="60"/>
      <c r="B45" s="60"/>
      <c r="C45" s="7"/>
    </row>
    <row r="46" spans="1:3" x14ac:dyDescent="0.2">
      <c r="A46" s="60"/>
      <c r="B46" s="60"/>
      <c r="C46" s="7"/>
    </row>
    <row r="47" spans="1:3" x14ac:dyDescent="0.2">
      <c r="A47" s="60"/>
      <c r="B47" s="60"/>
    </row>
    <row r="48" spans="1:3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  <row r="61" spans="1:2" x14ac:dyDescent="0.2">
      <c r="A61" s="60"/>
      <c r="B61" s="60"/>
    </row>
  </sheetData>
  <mergeCells count="2"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E60"/>
  <sheetViews>
    <sheetView topLeftCell="A25" workbookViewId="0">
      <selection activeCell="E43" sqref="E43"/>
    </sheetView>
  </sheetViews>
  <sheetFormatPr defaultRowHeight="12.75" x14ac:dyDescent="0.2"/>
  <cols>
    <col min="1" max="1" width="11.140625" style="39" customWidth="1"/>
    <col min="2" max="2" width="64.42578125" style="39" customWidth="1"/>
    <col min="3" max="3" width="10.140625" bestFit="1" customWidth="1"/>
    <col min="4" max="4" width="11.5703125" bestFit="1" customWidth="1"/>
    <col min="5" max="5" width="10.85546875" bestFit="1" customWidth="1"/>
  </cols>
  <sheetData>
    <row r="1" spans="1:5" ht="15.75" x14ac:dyDescent="0.25">
      <c r="A1" s="51" t="s">
        <v>303</v>
      </c>
      <c r="B1" s="52"/>
      <c r="C1" s="3"/>
      <c r="D1" s="3"/>
      <c r="E1" s="3"/>
    </row>
    <row r="2" spans="1:5" x14ac:dyDescent="0.2">
      <c r="A2" s="53"/>
      <c r="B2" s="53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308</v>
      </c>
      <c r="B4" s="131"/>
      <c r="C4" s="131"/>
      <c r="D4" s="131"/>
      <c r="E4" s="131"/>
    </row>
    <row r="5" spans="1:5" x14ac:dyDescent="0.2">
      <c r="A5" s="54"/>
      <c r="B5" s="54"/>
      <c r="C5" s="17"/>
      <c r="E5" s="65" t="s">
        <v>2</v>
      </c>
    </row>
    <row r="6" spans="1:5" ht="31.5" x14ac:dyDescent="0.2">
      <c r="A6" s="55" t="s">
        <v>3</v>
      </c>
      <c r="B6" s="5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56">
        <v>1</v>
      </c>
      <c r="B7" s="56">
        <v>2</v>
      </c>
      <c r="C7" s="19">
        <v>3</v>
      </c>
      <c r="D7" s="19">
        <v>4</v>
      </c>
      <c r="E7" s="19">
        <v>5</v>
      </c>
    </row>
    <row r="8" spans="1:5" x14ac:dyDescent="0.2">
      <c r="A8" s="57" t="s">
        <v>8</v>
      </c>
      <c r="B8" s="57" t="s">
        <v>309</v>
      </c>
      <c r="C8" s="64">
        <v>16443472</v>
      </c>
      <c r="D8" s="64">
        <v>-2058284</v>
      </c>
      <c r="E8" s="64">
        <v>14385188</v>
      </c>
    </row>
    <row r="9" spans="1:5" x14ac:dyDescent="0.2">
      <c r="A9" s="57" t="s">
        <v>10</v>
      </c>
      <c r="B9" s="57" t="s">
        <v>310</v>
      </c>
      <c r="C9" s="64">
        <v>1841308</v>
      </c>
      <c r="D9" s="63">
        <v>0</v>
      </c>
      <c r="E9" s="64">
        <v>1841308</v>
      </c>
    </row>
    <row r="10" spans="1:5" x14ac:dyDescent="0.2">
      <c r="A10" s="57" t="s">
        <v>12</v>
      </c>
      <c r="B10" s="58" t="s">
        <v>311</v>
      </c>
      <c r="C10" s="64">
        <v>3453124</v>
      </c>
      <c r="D10" s="63">
        <v>0</v>
      </c>
      <c r="E10" s="64">
        <v>3453124</v>
      </c>
    </row>
    <row r="11" spans="1:5" ht="25.5" x14ac:dyDescent="0.2">
      <c r="A11" s="57" t="s">
        <v>14</v>
      </c>
      <c r="B11" s="58" t="s">
        <v>312</v>
      </c>
      <c r="C11" s="64">
        <v>666744</v>
      </c>
      <c r="D11" s="64">
        <v>-344370</v>
      </c>
      <c r="E11" s="64">
        <v>322374</v>
      </c>
    </row>
    <row r="12" spans="1:5" x14ac:dyDescent="0.2">
      <c r="A12" s="57" t="s">
        <v>16</v>
      </c>
      <c r="B12" s="57" t="s">
        <v>313</v>
      </c>
      <c r="C12" s="64">
        <v>7909531</v>
      </c>
      <c r="D12" s="64">
        <v>-1054584</v>
      </c>
      <c r="E12" s="64">
        <v>6854947</v>
      </c>
    </row>
    <row r="13" spans="1:5" x14ac:dyDescent="0.2">
      <c r="A13" s="57" t="s">
        <v>18</v>
      </c>
      <c r="B13" s="57" t="s">
        <v>314</v>
      </c>
      <c r="C13" s="63">
        <v>0</v>
      </c>
      <c r="D13" s="63">
        <v>0</v>
      </c>
      <c r="E13" s="63">
        <v>0</v>
      </c>
    </row>
    <row r="14" spans="1:5" x14ac:dyDescent="0.2">
      <c r="A14" s="57" t="s">
        <v>20</v>
      </c>
      <c r="B14" s="57" t="s">
        <v>315</v>
      </c>
      <c r="C14" s="64">
        <v>2977</v>
      </c>
      <c r="D14" s="63">
        <v>-11</v>
      </c>
      <c r="E14" s="64">
        <v>2966</v>
      </c>
    </row>
    <row r="15" spans="1:5" x14ac:dyDescent="0.2">
      <c r="A15" s="57" t="s">
        <v>128</v>
      </c>
      <c r="B15" s="57" t="s">
        <v>316</v>
      </c>
      <c r="C15" s="64">
        <v>926766</v>
      </c>
      <c r="D15" s="64">
        <v>-98500</v>
      </c>
      <c r="E15" s="64">
        <v>828266</v>
      </c>
    </row>
    <row r="16" spans="1:5" x14ac:dyDescent="0.2">
      <c r="A16" s="57" t="s">
        <v>22</v>
      </c>
      <c r="B16" s="57" t="s">
        <v>123</v>
      </c>
      <c r="C16" s="64">
        <v>32953</v>
      </c>
      <c r="D16" s="64">
        <v>-9937</v>
      </c>
      <c r="E16" s="64">
        <v>23016</v>
      </c>
    </row>
    <row r="17" spans="1:5" x14ac:dyDescent="0.2">
      <c r="A17" s="57" t="s">
        <v>122</v>
      </c>
      <c r="B17" s="58" t="s">
        <v>317</v>
      </c>
      <c r="C17" s="64">
        <v>890615</v>
      </c>
      <c r="D17" s="64">
        <v>-256657</v>
      </c>
      <c r="E17" s="64">
        <v>633958</v>
      </c>
    </row>
    <row r="18" spans="1:5" ht="25.5" x14ac:dyDescent="0.2">
      <c r="A18" s="57" t="s">
        <v>177</v>
      </c>
      <c r="B18" s="58" t="s">
        <v>250</v>
      </c>
      <c r="C18" s="61"/>
      <c r="D18" s="61"/>
      <c r="E18" s="61"/>
    </row>
    <row r="19" spans="1:5" x14ac:dyDescent="0.2">
      <c r="A19" s="57" t="s">
        <v>179</v>
      </c>
      <c r="B19" s="57" t="s">
        <v>131</v>
      </c>
      <c r="C19" s="64">
        <v>148857</v>
      </c>
      <c r="D19" s="63">
        <v>0</v>
      </c>
      <c r="E19" s="64">
        <v>148857</v>
      </c>
    </row>
    <row r="20" spans="1:5" x14ac:dyDescent="0.2">
      <c r="A20" s="57" t="s">
        <v>162</v>
      </c>
      <c r="B20" s="57" t="s">
        <v>318</v>
      </c>
      <c r="C20" s="64">
        <v>570597</v>
      </c>
      <c r="D20" s="64">
        <v>-294225</v>
      </c>
      <c r="E20" s="64">
        <v>276372</v>
      </c>
    </row>
    <row r="21" spans="1:5" x14ac:dyDescent="0.2">
      <c r="A21" s="57" t="s">
        <v>182</v>
      </c>
      <c r="B21" s="57" t="s">
        <v>133</v>
      </c>
      <c r="C21" s="61"/>
      <c r="D21" s="61"/>
      <c r="E21" s="61"/>
    </row>
    <row r="22" spans="1:5" x14ac:dyDescent="0.2">
      <c r="A22" s="57" t="s">
        <v>28</v>
      </c>
      <c r="B22" s="57" t="s">
        <v>29</v>
      </c>
      <c r="C22" s="64">
        <v>14385191</v>
      </c>
      <c r="D22" s="63">
        <v>0</v>
      </c>
      <c r="E22" s="64">
        <v>14385191</v>
      </c>
    </row>
    <row r="23" spans="1:5" x14ac:dyDescent="0.2">
      <c r="A23" s="57" t="s">
        <v>30</v>
      </c>
      <c r="B23" s="57" t="s">
        <v>282</v>
      </c>
      <c r="C23" s="64">
        <v>11106982</v>
      </c>
      <c r="D23" s="63">
        <v>0</v>
      </c>
      <c r="E23" s="64">
        <v>11106982</v>
      </c>
    </row>
    <row r="24" spans="1:5" x14ac:dyDescent="0.2">
      <c r="A24" s="57" t="s">
        <v>32</v>
      </c>
      <c r="B24" s="57" t="s">
        <v>319</v>
      </c>
      <c r="C24" s="64">
        <v>3668363</v>
      </c>
      <c r="D24" s="63">
        <v>0</v>
      </c>
      <c r="E24" s="64">
        <v>3668363</v>
      </c>
    </row>
    <row r="25" spans="1:5" x14ac:dyDescent="0.2">
      <c r="A25" s="57" t="s">
        <v>34</v>
      </c>
      <c r="B25" s="57" t="s">
        <v>320</v>
      </c>
      <c r="C25" s="64">
        <v>5494489</v>
      </c>
      <c r="D25" s="63">
        <v>0</v>
      </c>
      <c r="E25" s="64">
        <v>5494489</v>
      </c>
    </row>
    <row r="26" spans="1:5" x14ac:dyDescent="0.2">
      <c r="A26" s="57" t="s">
        <v>36</v>
      </c>
      <c r="B26" s="57" t="s">
        <v>321</v>
      </c>
      <c r="C26" s="64">
        <v>1420537</v>
      </c>
      <c r="D26" s="63">
        <v>0</v>
      </c>
      <c r="E26" s="64">
        <v>1420537</v>
      </c>
    </row>
    <row r="27" spans="1:5" x14ac:dyDescent="0.2">
      <c r="A27" s="57" t="s">
        <v>134</v>
      </c>
      <c r="B27" s="57" t="s">
        <v>268</v>
      </c>
      <c r="C27" s="61"/>
      <c r="D27" s="61"/>
      <c r="E27" s="61"/>
    </row>
    <row r="28" spans="1:5" ht="25.5" x14ac:dyDescent="0.2">
      <c r="A28" s="57" t="s">
        <v>38</v>
      </c>
      <c r="B28" s="58" t="s">
        <v>328</v>
      </c>
      <c r="C28" s="64">
        <v>3671</v>
      </c>
      <c r="D28" s="63">
        <v>0</v>
      </c>
      <c r="E28" s="64">
        <v>3671</v>
      </c>
    </row>
    <row r="29" spans="1:5" x14ac:dyDescent="0.2">
      <c r="A29" s="57" t="s">
        <v>252</v>
      </c>
      <c r="B29" s="57" t="s">
        <v>272</v>
      </c>
      <c r="C29" s="64">
        <v>291471</v>
      </c>
      <c r="D29" s="63">
        <v>0</v>
      </c>
      <c r="E29" s="64">
        <v>291471</v>
      </c>
    </row>
    <row r="30" spans="1:5" x14ac:dyDescent="0.2">
      <c r="A30" s="57" t="s">
        <v>253</v>
      </c>
      <c r="B30" s="58" t="s">
        <v>322</v>
      </c>
      <c r="C30" s="61"/>
      <c r="D30" s="61"/>
      <c r="E30" s="61"/>
    </row>
    <row r="31" spans="1:5" x14ac:dyDescent="0.2">
      <c r="A31" s="57" t="s">
        <v>42</v>
      </c>
      <c r="B31" s="57" t="s">
        <v>323</v>
      </c>
      <c r="C31" s="64">
        <v>7651</v>
      </c>
      <c r="D31" s="63">
        <v>0</v>
      </c>
      <c r="E31" s="64">
        <v>7651</v>
      </c>
    </row>
    <row r="32" spans="1:5" ht="25.5" x14ac:dyDescent="0.2">
      <c r="A32" s="57" t="s">
        <v>44</v>
      </c>
      <c r="B32" s="58" t="s">
        <v>368</v>
      </c>
      <c r="C32" s="61"/>
      <c r="D32" s="61"/>
      <c r="E32" s="61"/>
    </row>
    <row r="33" spans="1:5" x14ac:dyDescent="0.2">
      <c r="A33" s="57" t="s">
        <v>138</v>
      </c>
      <c r="B33" s="57" t="s">
        <v>324</v>
      </c>
      <c r="C33" s="64">
        <v>28231</v>
      </c>
      <c r="D33" s="63">
        <v>0</v>
      </c>
      <c r="E33" s="64">
        <v>28231</v>
      </c>
    </row>
    <row r="34" spans="1:5" x14ac:dyDescent="0.2">
      <c r="A34" s="57" t="s">
        <v>166</v>
      </c>
      <c r="B34" s="58" t="s">
        <v>325</v>
      </c>
      <c r="C34" s="64">
        <v>192569</v>
      </c>
      <c r="D34" s="63">
        <v>0</v>
      </c>
      <c r="E34" s="64">
        <v>192569</v>
      </c>
    </row>
    <row r="35" spans="1:5" x14ac:dyDescent="0.2">
      <c r="A35" s="57" t="s">
        <v>46</v>
      </c>
      <c r="B35" s="57" t="s">
        <v>47</v>
      </c>
      <c r="C35" s="64">
        <v>3278209</v>
      </c>
      <c r="D35" s="63">
        <v>0</v>
      </c>
      <c r="E35" s="64">
        <v>3278209</v>
      </c>
    </row>
    <row r="36" spans="1:5" x14ac:dyDescent="0.2">
      <c r="A36" s="57" t="s">
        <v>329</v>
      </c>
      <c r="B36" s="57" t="s">
        <v>49</v>
      </c>
      <c r="C36" s="64">
        <v>4330796</v>
      </c>
      <c r="D36" s="63">
        <v>0</v>
      </c>
      <c r="E36" s="64">
        <v>4330796</v>
      </c>
    </row>
    <row r="37" spans="1:5" x14ac:dyDescent="0.2">
      <c r="A37" s="57" t="s">
        <v>330</v>
      </c>
      <c r="B37" s="57" t="s">
        <v>326</v>
      </c>
      <c r="C37" s="64">
        <v>162539</v>
      </c>
      <c r="D37" s="63">
        <v>0</v>
      </c>
      <c r="E37" s="64">
        <v>162539</v>
      </c>
    </row>
    <row r="38" spans="1:5" x14ac:dyDescent="0.2">
      <c r="A38" s="57" t="s">
        <v>332</v>
      </c>
      <c r="B38" s="59" t="s">
        <v>331</v>
      </c>
      <c r="C38" s="64">
        <v>279003</v>
      </c>
      <c r="D38" s="63">
        <v>0</v>
      </c>
      <c r="E38" s="64">
        <v>279003</v>
      </c>
    </row>
    <row r="39" spans="1:5" x14ac:dyDescent="0.2">
      <c r="A39" s="57" t="s">
        <v>369</v>
      </c>
      <c r="B39" s="59" t="s">
        <v>327</v>
      </c>
      <c r="C39" s="64">
        <v>-1494129</v>
      </c>
      <c r="D39" s="63">
        <v>0</v>
      </c>
      <c r="E39" s="64">
        <v>-1494129</v>
      </c>
    </row>
    <row r="40" spans="1:5" x14ac:dyDescent="0.2">
      <c r="A40" s="57" t="s">
        <v>54</v>
      </c>
      <c r="B40" s="57" t="s">
        <v>55</v>
      </c>
      <c r="C40" s="63">
        <v>1</v>
      </c>
      <c r="D40" s="63">
        <v>0</v>
      </c>
      <c r="E40" s="63">
        <v>1</v>
      </c>
    </row>
    <row r="41" spans="1:5" x14ac:dyDescent="0.2">
      <c r="A41" s="57" t="s">
        <v>56</v>
      </c>
      <c r="B41" s="57" t="s">
        <v>274</v>
      </c>
      <c r="C41" s="64">
        <v>6801267</v>
      </c>
      <c r="D41" s="63">
        <v>0</v>
      </c>
      <c r="E41" s="64">
        <v>6801267</v>
      </c>
    </row>
    <row r="42" spans="1:5" s="39" customFormat="1" x14ac:dyDescent="0.2">
      <c r="A42" s="60" t="s">
        <v>58</v>
      </c>
      <c r="B42" s="60" t="s">
        <v>275</v>
      </c>
      <c r="C42" s="64">
        <v>-6801266</v>
      </c>
      <c r="D42" s="63">
        <v>0</v>
      </c>
      <c r="E42" s="64">
        <v>-6801266</v>
      </c>
    </row>
    <row r="43" spans="1:5" s="39" customFormat="1" x14ac:dyDescent="0.2">
      <c r="A43" s="60"/>
      <c r="B43" s="60"/>
      <c r="C43"/>
      <c r="D43"/>
      <c r="E43"/>
    </row>
    <row r="44" spans="1:5" x14ac:dyDescent="0.2">
      <c r="A44" s="60"/>
      <c r="B44" s="60"/>
      <c r="C44" s="7"/>
      <c r="E44" s="7"/>
    </row>
    <row r="45" spans="1:5" x14ac:dyDescent="0.2">
      <c r="A45" s="60"/>
      <c r="B45" s="60"/>
      <c r="C45" s="7"/>
      <c r="E45" s="7"/>
    </row>
    <row r="46" spans="1:5" x14ac:dyDescent="0.2">
      <c r="A46" s="60"/>
      <c r="B46" s="60"/>
    </row>
    <row r="47" spans="1:5" x14ac:dyDescent="0.2">
      <c r="A47" s="60"/>
      <c r="B47" s="60"/>
    </row>
    <row r="48" spans="1:5" x14ac:dyDescent="0.2">
      <c r="A48" s="60"/>
      <c r="B48" s="60"/>
    </row>
    <row r="49" spans="1:2" x14ac:dyDescent="0.2">
      <c r="A49" s="60"/>
      <c r="B49" s="60"/>
    </row>
    <row r="50" spans="1:2" x14ac:dyDescent="0.2">
      <c r="A50" s="60"/>
      <c r="B50" s="60"/>
    </row>
    <row r="51" spans="1:2" x14ac:dyDescent="0.2">
      <c r="A51" s="60"/>
      <c r="B51" s="60"/>
    </row>
    <row r="52" spans="1:2" x14ac:dyDescent="0.2">
      <c r="A52" s="60"/>
      <c r="B52" s="60"/>
    </row>
    <row r="53" spans="1:2" x14ac:dyDescent="0.2">
      <c r="A53" s="60"/>
      <c r="B53" s="60"/>
    </row>
    <row r="54" spans="1:2" x14ac:dyDescent="0.2">
      <c r="A54" s="60"/>
      <c r="B54" s="60"/>
    </row>
    <row r="55" spans="1:2" x14ac:dyDescent="0.2">
      <c r="A55" s="60"/>
      <c r="B55" s="60"/>
    </row>
    <row r="56" spans="1:2" x14ac:dyDescent="0.2">
      <c r="A56" s="60"/>
      <c r="B56" s="60"/>
    </row>
    <row r="57" spans="1:2" x14ac:dyDescent="0.2">
      <c r="A57" s="60"/>
      <c r="B57" s="60"/>
    </row>
    <row r="58" spans="1:2" x14ac:dyDescent="0.2">
      <c r="A58" s="60"/>
      <c r="B58" s="60"/>
    </row>
    <row r="59" spans="1:2" x14ac:dyDescent="0.2">
      <c r="A59" s="60"/>
      <c r="B59" s="60"/>
    </row>
    <row r="60" spans="1:2" x14ac:dyDescent="0.2">
      <c r="A60" s="60"/>
      <c r="B60" s="60"/>
    </row>
  </sheetData>
  <mergeCells count="2">
    <mergeCell ref="A3:E3"/>
    <mergeCell ref="A4:E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4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303</v>
      </c>
      <c r="B1" s="25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306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279</v>
      </c>
      <c r="C8" s="7">
        <v>19853688</v>
      </c>
      <c r="D8" s="7">
        <v>-1897681</v>
      </c>
      <c r="E8" s="7">
        <v>17956007</v>
      </c>
    </row>
    <row r="9" spans="1:5" x14ac:dyDescent="0.2">
      <c r="A9" s="21" t="s">
        <v>10</v>
      </c>
      <c r="B9" s="21" t="s">
        <v>280</v>
      </c>
      <c r="C9" s="7">
        <v>1440610</v>
      </c>
      <c r="D9">
        <v>0</v>
      </c>
      <c r="E9" s="7">
        <v>1440610</v>
      </c>
    </row>
    <row r="10" spans="1:5" ht="25.5" x14ac:dyDescent="0.2">
      <c r="A10" s="47" t="s">
        <v>12</v>
      </c>
      <c r="B10" s="23" t="s">
        <v>13</v>
      </c>
      <c r="C10" s="7">
        <v>3583078</v>
      </c>
      <c r="D10">
        <v>0</v>
      </c>
      <c r="E10" s="7">
        <v>3583078</v>
      </c>
    </row>
    <row r="11" spans="1:5" x14ac:dyDescent="0.2">
      <c r="A11" s="21" t="s">
        <v>14</v>
      </c>
      <c r="B11" s="21" t="s">
        <v>15</v>
      </c>
      <c r="C11" s="7">
        <v>614553</v>
      </c>
      <c r="D11" s="7">
        <v>-288570</v>
      </c>
      <c r="E11" s="7">
        <v>325983</v>
      </c>
    </row>
    <row r="12" spans="1:5" x14ac:dyDescent="0.2">
      <c r="A12" s="21" t="s">
        <v>16</v>
      </c>
      <c r="B12" s="21" t="s">
        <v>281</v>
      </c>
      <c r="C12" s="7">
        <v>696368</v>
      </c>
      <c r="D12">
        <v>0</v>
      </c>
      <c r="E12" s="7">
        <v>696368</v>
      </c>
    </row>
    <row r="13" spans="1:5" x14ac:dyDescent="0.2">
      <c r="A13" s="21" t="s">
        <v>18</v>
      </c>
      <c r="B13" s="21" t="s">
        <v>19</v>
      </c>
      <c r="C13" s="7">
        <v>11974850</v>
      </c>
      <c r="D13" s="7">
        <v>-1062243</v>
      </c>
      <c r="E13" s="7">
        <v>10912607</v>
      </c>
    </row>
    <row r="14" spans="1:5" x14ac:dyDescent="0.2">
      <c r="A14" s="21" t="s">
        <v>20</v>
      </c>
      <c r="B14" s="21" t="s">
        <v>21</v>
      </c>
      <c r="C14">
        <v>0</v>
      </c>
      <c r="D14">
        <v>0</v>
      </c>
      <c r="E14">
        <v>0</v>
      </c>
    </row>
    <row r="15" spans="1:5" x14ac:dyDescent="0.2">
      <c r="A15" s="21" t="s">
        <v>128</v>
      </c>
      <c r="B15" s="21" t="s">
        <v>129</v>
      </c>
      <c r="D15">
        <v>0</v>
      </c>
    </row>
    <row r="16" spans="1:5" x14ac:dyDescent="0.2">
      <c r="A16" s="21" t="s">
        <v>22</v>
      </c>
      <c r="B16" s="21" t="s">
        <v>23</v>
      </c>
      <c r="C16" s="7">
        <v>2976</v>
      </c>
      <c r="D16">
        <v>-11</v>
      </c>
      <c r="E16" s="7">
        <v>2965</v>
      </c>
    </row>
    <row r="17" spans="1:5" ht="25.5" x14ac:dyDescent="0.2">
      <c r="A17" s="47" t="s">
        <v>122</v>
      </c>
      <c r="B17" s="23" t="s">
        <v>250</v>
      </c>
      <c r="D17">
        <v>0</v>
      </c>
    </row>
    <row r="18" spans="1:5" x14ac:dyDescent="0.2">
      <c r="A18" s="21" t="s">
        <v>177</v>
      </c>
      <c r="B18" s="21" t="s">
        <v>261</v>
      </c>
      <c r="C18" s="7">
        <v>11917</v>
      </c>
      <c r="D18">
        <v>0</v>
      </c>
      <c r="E18" s="7">
        <v>11917</v>
      </c>
    </row>
    <row r="19" spans="1:5" x14ac:dyDescent="0.2">
      <c r="A19" s="21" t="s">
        <v>179</v>
      </c>
      <c r="B19" s="21" t="s">
        <v>251</v>
      </c>
      <c r="D19">
        <v>0</v>
      </c>
    </row>
    <row r="20" spans="1:5" x14ac:dyDescent="0.2">
      <c r="A20" s="21" t="s">
        <v>162</v>
      </c>
      <c r="B20" s="21" t="s">
        <v>123</v>
      </c>
      <c r="C20" s="7">
        <v>32188</v>
      </c>
      <c r="D20" s="7">
        <v>-8314</v>
      </c>
      <c r="E20" s="7">
        <v>23874</v>
      </c>
    </row>
    <row r="21" spans="1:5" x14ac:dyDescent="0.2">
      <c r="A21" s="21" t="s">
        <v>182</v>
      </c>
      <c r="B21" s="21" t="s">
        <v>262</v>
      </c>
      <c r="D21">
        <v>0</v>
      </c>
    </row>
    <row r="22" spans="1:5" x14ac:dyDescent="0.2">
      <c r="A22" s="21" t="s">
        <v>163</v>
      </c>
      <c r="B22" s="21" t="s">
        <v>25</v>
      </c>
      <c r="C22" s="7">
        <v>840733</v>
      </c>
      <c r="D22" s="7">
        <v>-241230</v>
      </c>
      <c r="E22" s="7">
        <v>599503</v>
      </c>
    </row>
    <row r="23" spans="1:5" x14ac:dyDescent="0.2">
      <c r="A23" s="21" t="s">
        <v>164</v>
      </c>
      <c r="B23" s="21" t="s">
        <v>27</v>
      </c>
      <c r="C23" s="7">
        <v>507558</v>
      </c>
      <c r="D23" s="7">
        <v>-297313</v>
      </c>
      <c r="E23" s="7">
        <v>210245</v>
      </c>
    </row>
    <row r="24" spans="1:5" ht="25.5" x14ac:dyDescent="0.2">
      <c r="A24" s="47" t="s">
        <v>165</v>
      </c>
      <c r="B24" s="23" t="s">
        <v>263</v>
      </c>
      <c r="C24" s="7">
        <v>148857</v>
      </c>
      <c r="D24">
        <v>0</v>
      </c>
      <c r="E24" s="7">
        <v>148857</v>
      </c>
    </row>
    <row r="25" spans="1:5" x14ac:dyDescent="0.2">
      <c r="A25" s="21" t="s">
        <v>187</v>
      </c>
      <c r="B25" s="21" t="s">
        <v>133</v>
      </c>
      <c r="D25">
        <v>0</v>
      </c>
    </row>
    <row r="26" spans="1:5" x14ac:dyDescent="0.2">
      <c r="A26" s="21" t="s">
        <v>28</v>
      </c>
      <c r="B26" s="21" t="s">
        <v>29</v>
      </c>
      <c r="C26" s="7">
        <v>17956007</v>
      </c>
      <c r="D26">
        <v>0</v>
      </c>
      <c r="E26" s="7">
        <v>17956007</v>
      </c>
    </row>
    <row r="27" spans="1:5" x14ac:dyDescent="0.2">
      <c r="A27" s="21" t="s">
        <v>30</v>
      </c>
      <c r="B27" s="21" t="s">
        <v>282</v>
      </c>
      <c r="C27" s="7">
        <v>14498679</v>
      </c>
      <c r="D27">
        <v>0</v>
      </c>
      <c r="E27" s="7">
        <v>14498679</v>
      </c>
    </row>
    <row r="28" spans="1:5" x14ac:dyDescent="0.2">
      <c r="A28" s="21" t="s">
        <v>32</v>
      </c>
      <c r="B28" s="21" t="s">
        <v>265</v>
      </c>
      <c r="C28" s="7">
        <v>1183707</v>
      </c>
      <c r="D28">
        <v>0</v>
      </c>
      <c r="E28" s="7">
        <v>1183707</v>
      </c>
    </row>
    <row r="29" spans="1:5" x14ac:dyDescent="0.2">
      <c r="A29" s="21" t="s">
        <v>34</v>
      </c>
      <c r="B29" s="21" t="s">
        <v>266</v>
      </c>
      <c r="C29" s="7">
        <v>12839097</v>
      </c>
      <c r="D29">
        <v>0</v>
      </c>
      <c r="E29" s="7">
        <v>12839097</v>
      </c>
    </row>
    <row r="30" spans="1:5" x14ac:dyDescent="0.2">
      <c r="A30" s="21" t="s">
        <v>36</v>
      </c>
      <c r="B30" s="21" t="s">
        <v>267</v>
      </c>
      <c r="C30" s="7">
        <v>6050</v>
      </c>
      <c r="D30">
        <v>0</v>
      </c>
      <c r="E30" s="7">
        <v>6050</v>
      </c>
    </row>
    <row r="31" spans="1:5" x14ac:dyDescent="0.2">
      <c r="A31" s="21" t="s">
        <v>134</v>
      </c>
      <c r="B31" s="21" t="s">
        <v>268</v>
      </c>
      <c r="D31">
        <v>0</v>
      </c>
    </row>
    <row r="32" spans="1:5" x14ac:dyDescent="0.2">
      <c r="A32" s="21" t="s">
        <v>38</v>
      </c>
      <c r="B32" s="21" t="s">
        <v>269</v>
      </c>
      <c r="C32" s="7">
        <v>7755</v>
      </c>
      <c r="D32">
        <v>0</v>
      </c>
      <c r="E32" s="7">
        <v>7755</v>
      </c>
    </row>
    <row r="33" spans="1:5" x14ac:dyDescent="0.2">
      <c r="A33" s="21" t="s">
        <v>252</v>
      </c>
      <c r="B33" s="21" t="s">
        <v>270</v>
      </c>
      <c r="D33">
        <v>0</v>
      </c>
    </row>
    <row r="34" spans="1:5" ht="25.5" x14ac:dyDescent="0.2">
      <c r="A34" s="47" t="s">
        <v>253</v>
      </c>
      <c r="B34" s="23" t="s">
        <v>254</v>
      </c>
      <c r="D34">
        <v>0</v>
      </c>
    </row>
    <row r="35" spans="1:5" x14ac:dyDescent="0.2">
      <c r="A35" s="21" t="s">
        <v>42</v>
      </c>
      <c r="B35" s="21" t="s">
        <v>271</v>
      </c>
      <c r="C35" s="7">
        <v>45567</v>
      </c>
      <c r="D35">
        <v>0</v>
      </c>
      <c r="E35" s="7">
        <v>45567</v>
      </c>
    </row>
    <row r="36" spans="1:5" x14ac:dyDescent="0.2">
      <c r="A36" s="21" t="s">
        <v>44</v>
      </c>
      <c r="B36" s="21" t="s">
        <v>272</v>
      </c>
      <c r="C36" s="7">
        <v>257394</v>
      </c>
      <c r="D36">
        <v>0</v>
      </c>
      <c r="E36" s="7">
        <v>257394</v>
      </c>
    </row>
    <row r="37" spans="1:5" x14ac:dyDescent="0.2">
      <c r="A37" s="21" t="s">
        <v>138</v>
      </c>
      <c r="B37" s="21" t="s">
        <v>273</v>
      </c>
      <c r="C37" s="7">
        <v>130878</v>
      </c>
      <c r="D37">
        <v>0</v>
      </c>
      <c r="E37" s="7">
        <v>130878</v>
      </c>
    </row>
    <row r="38" spans="1:5" ht="25.5" x14ac:dyDescent="0.2">
      <c r="A38" s="47" t="s">
        <v>166</v>
      </c>
      <c r="B38" s="23" t="s">
        <v>255</v>
      </c>
      <c r="C38" s="7">
        <v>28231</v>
      </c>
      <c r="D38">
        <v>0</v>
      </c>
      <c r="E38" s="7">
        <v>28231</v>
      </c>
    </row>
    <row r="39" spans="1:5" x14ac:dyDescent="0.2">
      <c r="A39" s="21" t="s">
        <v>46</v>
      </c>
      <c r="B39" s="21" t="s">
        <v>47</v>
      </c>
      <c r="C39" s="7">
        <v>3457328</v>
      </c>
      <c r="D39">
        <v>0</v>
      </c>
      <c r="E39" s="7">
        <v>3457328</v>
      </c>
    </row>
    <row r="40" spans="1:5" x14ac:dyDescent="0.2">
      <c r="A40" s="21" t="s">
        <v>48</v>
      </c>
      <c r="B40" s="21" t="s">
        <v>49</v>
      </c>
      <c r="C40" s="7">
        <v>4330796</v>
      </c>
      <c r="D40">
        <v>0</v>
      </c>
      <c r="E40" s="7">
        <v>4330796</v>
      </c>
    </row>
    <row r="41" spans="1:5" x14ac:dyDescent="0.2">
      <c r="A41" s="21" t="s">
        <v>50</v>
      </c>
      <c r="B41" s="21" t="s">
        <v>51</v>
      </c>
      <c r="C41" s="7">
        <v>441542</v>
      </c>
      <c r="D41">
        <v>0</v>
      </c>
      <c r="E41" s="7">
        <v>441542</v>
      </c>
    </row>
    <row r="42" spans="1:5" s="39" customFormat="1" x14ac:dyDescent="0.2">
      <c r="A42" s="21" t="s">
        <v>52</v>
      </c>
      <c r="B42" s="21" t="s">
        <v>53</v>
      </c>
      <c r="C42" s="7">
        <v>-1315010</v>
      </c>
      <c r="D42">
        <v>0</v>
      </c>
      <c r="E42" s="7">
        <v>-1315010</v>
      </c>
    </row>
    <row r="43" spans="1:5" s="39" customFormat="1" x14ac:dyDescent="0.2">
      <c r="A43" s="21" t="s">
        <v>54</v>
      </c>
      <c r="B43" s="21" t="s">
        <v>55</v>
      </c>
      <c r="C43">
        <v>0</v>
      </c>
      <c r="D43">
        <v>0</v>
      </c>
      <c r="E43">
        <v>0</v>
      </c>
    </row>
    <row r="44" spans="1:5" x14ac:dyDescent="0.2">
      <c r="A44" s="21" t="s">
        <v>56</v>
      </c>
      <c r="B44" s="21" t="s">
        <v>274</v>
      </c>
      <c r="C44" s="7">
        <v>7716203</v>
      </c>
      <c r="D44">
        <v>0</v>
      </c>
      <c r="E44" s="7">
        <v>7716203</v>
      </c>
    </row>
    <row r="45" spans="1:5" x14ac:dyDescent="0.2">
      <c r="A45" s="21" t="s">
        <v>58</v>
      </c>
      <c r="B45" s="21" t="s">
        <v>275</v>
      </c>
      <c r="C45" s="7">
        <v>-7716203</v>
      </c>
      <c r="D45">
        <v>0</v>
      </c>
      <c r="E45" s="7">
        <v>-7716203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303</v>
      </c>
      <c r="B1" s="25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304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279</v>
      </c>
      <c r="C8" s="7">
        <v>16989648</v>
      </c>
      <c r="D8" s="7">
        <v>-2001398</v>
      </c>
      <c r="E8" s="7">
        <v>14988250</v>
      </c>
    </row>
    <row r="9" spans="1:5" x14ac:dyDescent="0.2">
      <c r="A9" s="21" t="s">
        <v>10</v>
      </c>
      <c r="B9" s="21" t="s">
        <v>280</v>
      </c>
      <c r="C9" s="7">
        <v>1028851</v>
      </c>
      <c r="D9">
        <v>0</v>
      </c>
      <c r="E9" s="7">
        <v>1028851</v>
      </c>
    </row>
    <row r="10" spans="1:5" ht="25.5" x14ac:dyDescent="0.2">
      <c r="A10" s="47" t="s">
        <v>12</v>
      </c>
      <c r="B10" s="23" t="s">
        <v>13</v>
      </c>
      <c r="C10" s="7">
        <v>4597267</v>
      </c>
      <c r="D10">
        <v>0</v>
      </c>
      <c r="E10" s="7">
        <v>4597267</v>
      </c>
    </row>
    <row r="11" spans="1:5" x14ac:dyDescent="0.2">
      <c r="A11" s="21" t="s">
        <v>14</v>
      </c>
      <c r="B11" s="21" t="s">
        <v>15</v>
      </c>
      <c r="C11" s="7">
        <v>598350</v>
      </c>
      <c r="D11" s="7">
        <v>-303208</v>
      </c>
      <c r="E11" s="7">
        <v>295142</v>
      </c>
    </row>
    <row r="12" spans="1:5" x14ac:dyDescent="0.2">
      <c r="A12" s="21" t="s">
        <v>16</v>
      </c>
      <c r="B12" s="21" t="s">
        <v>281</v>
      </c>
      <c r="C12" s="7">
        <v>296646</v>
      </c>
      <c r="D12">
        <v>0</v>
      </c>
      <c r="E12" s="7">
        <v>296646</v>
      </c>
    </row>
    <row r="13" spans="1:5" x14ac:dyDescent="0.2">
      <c r="A13" s="21" t="s">
        <v>18</v>
      </c>
      <c r="B13" s="21" t="s">
        <v>19</v>
      </c>
      <c r="C13" s="7">
        <v>8915169</v>
      </c>
      <c r="D13" s="7">
        <v>-1163718</v>
      </c>
      <c r="E13" s="7">
        <v>7751451</v>
      </c>
    </row>
    <row r="14" spans="1:5" x14ac:dyDescent="0.2">
      <c r="A14" s="21" t="s">
        <v>20</v>
      </c>
      <c r="B14" s="21" t="s">
        <v>21</v>
      </c>
      <c r="C14">
        <v>0</v>
      </c>
      <c r="D14">
        <v>0</v>
      </c>
      <c r="E14">
        <v>0</v>
      </c>
    </row>
    <row r="15" spans="1:5" x14ac:dyDescent="0.2">
      <c r="A15" s="21" t="s">
        <v>128</v>
      </c>
      <c r="B15" s="21" t="s">
        <v>129</v>
      </c>
      <c r="D15">
        <v>0</v>
      </c>
    </row>
    <row r="16" spans="1:5" x14ac:dyDescent="0.2">
      <c r="A16" s="21" t="s">
        <v>22</v>
      </c>
      <c r="B16" s="21" t="s">
        <v>23</v>
      </c>
      <c r="C16" s="7">
        <v>2977</v>
      </c>
      <c r="D16">
        <v>-11</v>
      </c>
      <c r="E16" s="7">
        <v>2966</v>
      </c>
    </row>
    <row r="17" spans="1:5" ht="25.5" x14ac:dyDescent="0.2">
      <c r="A17" s="47" t="s">
        <v>122</v>
      </c>
      <c r="B17" s="23" t="s">
        <v>250</v>
      </c>
      <c r="D17">
        <v>0</v>
      </c>
    </row>
    <row r="18" spans="1:5" x14ac:dyDescent="0.2">
      <c r="A18" s="21" t="s">
        <v>177</v>
      </c>
      <c r="B18" s="21" t="s">
        <v>261</v>
      </c>
      <c r="C18" s="7">
        <v>11917</v>
      </c>
      <c r="D18">
        <v>0</v>
      </c>
      <c r="E18" s="7">
        <v>11917</v>
      </c>
    </row>
    <row r="19" spans="1:5" x14ac:dyDescent="0.2">
      <c r="A19" s="21" t="s">
        <v>179</v>
      </c>
      <c r="B19" s="21" t="s">
        <v>251</v>
      </c>
      <c r="D19">
        <v>0</v>
      </c>
    </row>
    <row r="20" spans="1:5" x14ac:dyDescent="0.2">
      <c r="A20" s="21" t="s">
        <v>162</v>
      </c>
      <c r="B20" s="21" t="s">
        <v>123</v>
      </c>
      <c r="C20" s="7">
        <v>29417</v>
      </c>
      <c r="D20" s="7">
        <v>-6723</v>
      </c>
      <c r="E20" s="7">
        <v>22694</v>
      </c>
    </row>
    <row r="21" spans="1:5" x14ac:dyDescent="0.2">
      <c r="A21" s="21" t="s">
        <v>182</v>
      </c>
      <c r="B21" s="21" t="s">
        <v>262</v>
      </c>
      <c r="D21">
        <v>0</v>
      </c>
    </row>
    <row r="22" spans="1:5" x14ac:dyDescent="0.2">
      <c r="A22" s="21" t="s">
        <v>163</v>
      </c>
      <c r="B22" s="21" t="s">
        <v>25</v>
      </c>
      <c r="C22" s="7">
        <v>800838</v>
      </c>
      <c r="D22" s="7">
        <v>-229988</v>
      </c>
      <c r="E22" s="7">
        <v>570850</v>
      </c>
    </row>
    <row r="23" spans="1:5" x14ac:dyDescent="0.2">
      <c r="A23" s="21" t="s">
        <v>164</v>
      </c>
      <c r="B23" s="21" t="s">
        <v>27</v>
      </c>
      <c r="C23" s="7">
        <v>559359</v>
      </c>
      <c r="D23" s="7">
        <v>-297750</v>
      </c>
      <c r="E23" s="7">
        <v>261609</v>
      </c>
    </row>
    <row r="24" spans="1:5" ht="25.5" x14ac:dyDescent="0.2">
      <c r="A24" s="47" t="s">
        <v>165</v>
      </c>
      <c r="B24" s="23" t="s">
        <v>263</v>
      </c>
      <c r="C24" s="7">
        <v>148857</v>
      </c>
      <c r="D24">
        <v>0</v>
      </c>
      <c r="E24" s="7">
        <v>148857</v>
      </c>
    </row>
    <row r="25" spans="1:5" x14ac:dyDescent="0.2">
      <c r="A25" s="21" t="s">
        <v>187</v>
      </c>
      <c r="B25" s="21" t="s">
        <v>133</v>
      </c>
      <c r="D25">
        <v>0</v>
      </c>
    </row>
    <row r="26" spans="1:5" x14ac:dyDescent="0.2">
      <c r="A26" s="21" t="s">
        <v>28</v>
      </c>
      <c r="B26" s="21" t="s">
        <v>29</v>
      </c>
      <c r="C26" s="7">
        <v>14988250</v>
      </c>
      <c r="D26">
        <v>0</v>
      </c>
      <c r="E26" s="7">
        <v>14988250</v>
      </c>
    </row>
    <row r="27" spans="1:5" x14ac:dyDescent="0.2">
      <c r="A27" s="21" t="s">
        <v>30</v>
      </c>
      <c r="B27" s="21" t="s">
        <v>282</v>
      </c>
      <c r="C27" s="7">
        <v>11529727</v>
      </c>
      <c r="D27">
        <v>0</v>
      </c>
      <c r="E27" s="7">
        <v>11529727</v>
      </c>
    </row>
    <row r="28" spans="1:5" x14ac:dyDescent="0.2">
      <c r="A28" s="21" t="s">
        <v>32</v>
      </c>
      <c r="B28" s="21" t="s">
        <v>265</v>
      </c>
      <c r="C28" s="7">
        <v>1319249</v>
      </c>
      <c r="D28">
        <v>0</v>
      </c>
      <c r="E28" s="7">
        <v>1319249</v>
      </c>
    </row>
    <row r="29" spans="1:5" x14ac:dyDescent="0.2">
      <c r="A29" s="21" t="s">
        <v>34</v>
      </c>
      <c r="B29" s="21" t="s">
        <v>266</v>
      </c>
      <c r="C29" s="7">
        <v>9690954</v>
      </c>
      <c r="D29">
        <v>0</v>
      </c>
      <c r="E29" s="7">
        <v>9690954</v>
      </c>
    </row>
    <row r="30" spans="1:5" x14ac:dyDescent="0.2">
      <c r="A30" s="21" t="s">
        <v>36</v>
      </c>
      <c r="B30" s="21" t="s">
        <v>267</v>
      </c>
      <c r="C30" s="7">
        <v>4663</v>
      </c>
      <c r="D30">
        <v>0</v>
      </c>
      <c r="E30" s="7">
        <v>4663</v>
      </c>
    </row>
    <row r="31" spans="1:5" x14ac:dyDescent="0.2">
      <c r="A31" s="21" t="s">
        <v>134</v>
      </c>
      <c r="B31" s="21" t="s">
        <v>268</v>
      </c>
      <c r="D31">
        <v>0</v>
      </c>
    </row>
    <row r="32" spans="1:5" x14ac:dyDescent="0.2">
      <c r="A32" s="21" t="s">
        <v>38</v>
      </c>
      <c r="B32" s="21" t="s">
        <v>269</v>
      </c>
      <c r="C32" s="7">
        <v>11278</v>
      </c>
      <c r="D32">
        <v>0</v>
      </c>
      <c r="E32" s="7">
        <v>11278</v>
      </c>
    </row>
    <row r="33" spans="1:5" x14ac:dyDescent="0.2">
      <c r="A33" s="21" t="s">
        <v>252</v>
      </c>
      <c r="B33" s="21" t="s">
        <v>270</v>
      </c>
      <c r="D33">
        <v>0</v>
      </c>
    </row>
    <row r="34" spans="1:5" ht="25.5" x14ac:dyDescent="0.2">
      <c r="A34" s="47" t="s">
        <v>253</v>
      </c>
      <c r="B34" s="23" t="s">
        <v>254</v>
      </c>
      <c r="D34">
        <v>0</v>
      </c>
    </row>
    <row r="35" spans="1:5" x14ac:dyDescent="0.2">
      <c r="A35" s="21" t="s">
        <v>42</v>
      </c>
      <c r="B35" s="21" t="s">
        <v>271</v>
      </c>
      <c r="C35" s="7">
        <v>78208</v>
      </c>
      <c r="D35">
        <v>0</v>
      </c>
      <c r="E35" s="7">
        <v>78208</v>
      </c>
    </row>
    <row r="36" spans="1:5" x14ac:dyDescent="0.2">
      <c r="A36" s="21" t="s">
        <v>44</v>
      </c>
      <c r="B36" s="21" t="s">
        <v>272</v>
      </c>
      <c r="C36" s="7">
        <v>257393</v>
      </c>
      <c r="D36">
        <v>0</v>
      </c>
      <c r="E36" s="7">
        <v>257393</v>
      </c>
    </row>
    <row r="37" spans="1:5" x14ac:dyDescent="0.2">
      <c r="A37" s="21" t="s">
        <v>138</v>
      </c>
      <c r="B37" s="21" t="s">
        <v>273</v>
      </c>
      <c r="C37" s="7">
        <v>139751</v>
      </c>
      <c r="D37">
        <v>0</v>
      </c>
      <c r="E37" s="7">
        <v>139751</v>
      </c>
    </row>
    <row r="38" spans="1:5" ht="25.5" x14ac:dyDescent="0.2">
      <c r="A38" s="47" t="s">
        <v>166</v>
      </c>
      <c r="B38" s="23" t="s">
        <v>255</v>
      </c>
      <c r="C38" s="7">
        <v>28231</v>
      </c>
      <c r="D38">
        <v>0</v>
      </c>
      <c r="E38" s="7">
        <v>28231</v>
      </c>
    </row>
    <row r="39" spans="1:5" x14ac:dyDescent="0.2">
      <c r="A39" s="21" t="s">
        <v>46</v>
      </c>
      <c r="B39" s="21" t="s">
        <v>47</v>
      </c>
      <c r="C39" s="7">
        <v>3458523</v>
      </c>
      <c r="D39">
        <v>0</v>
      </c>
      <c r="E39" s="7">
        <v>3458523</v>
      </c>
    </row>
    <row r="40" spans="1:5" x14ac:dyDescent="0.2">
      <c r="A40" s="21" t="s">
        <v>48</v>
      </c>
      <c r="B40" s="21" t="s">
        <v>49</v>
      </c>
      <c r="C40" s="7">
        <v>4330796</v>
      </c>
      <c r="D40">
        <v>0</v>
      </c>
      <c r="E40" s="7">
        <v>4330796</v>
      </c>
    </row>
    <row r="41" spans="1:5" x14ac:dyDescent="0.2">
      <c r="A41" s="21" t="s">
        <v>50</v>
      </c>
      <c r="B41" s="21" t="s">
        <v>51</v>
      </c>
      <c r="C41" s="7">
        <v>441542</v>
      </c>
      <c r="D41">
        <v>0</v>
      </c>
      <c r="E41" s="7">
        <v>441542</v>
      </c>
    </row>
    <row r="42" spans="1:5" s="39" customFormat="1" x14ac:dyDescent="0.2">
      <c r="A42" s="21" t="s">
        <v>52</v>
      </c>
      <c r="B42" s="21" t="s">
        <v>53</v>
      </c>
      <c r="C42" s="7">
        <v>-1313815</v>
      </c>
      <c r="D42">
        <v>0</v>
      </c>
      <c r="E42" s="7">
        <v>-1313815</v>
      </c>
    </row>
    <row r="43" spans="1:5" s="39" customFormat="1" x14ac:dyDescent="0.2">
      <c r="A43" s="21" t="s">
        <v>54</v>
      </c>
      <c r="B43" s="21" t="s">
        <v>55</v>
      </c>
      <c r="C43">
        <v>0</v>
      </c>
      <c r="D43">
        <v>0</v>
      </c>
      <c r="E43">
        <v>0</v>
      </c>
    </row>
    <row r="44" spans="1:5" x14ac:dyDescent="0.2">
      <c r="A44" s="21" t="s">
        <v>56</v>
      </c>
      <c r="B44" s="21" t="s">
        <v>274</v>
      </c>
      <c r="C44" s="7">
        <v>7692673</v>
      </c>
      <c r="D44">
        <v>0</v>
      </c>
      <c r="E44" s="7">
        <v>7692673</v>
      </c>
    </row>
    <row r="45" spans="1:5" x14ac:dyDescent="0.2">
      <c r="A45" s="21" t="s">
        <v>58</v>
      </c>
      <c r="B45" s="21" t="s">
        <v>275</v>
      </c>
      <c r="C45" s="7">
        <v>-7692673</v>
      </c>
      <c r="D45">
        <v>0</v>
      </c>
      <c r="E45" s="7">
        <v>-7692673</v>
      </c>
    </row>
    <row r="46" spans="1:5" x14ac:dyDescent="0.2">
      <c r="A46" s="21"/>
      <c r="B46" s="21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6"/>
  <dimension ref="A1:F60"/>
  <sheetViews>
    <sheetView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  <col min="6" max="6" width="10.140625" bestFit="1" customWidth="1"/>
  </cols>
  <sheetData>
    <row r="1" spans="1:6" ht="15.75" x14ac:dyDescent="0.25">
      <c r="A1" s="24" t="s">
        <v>303</v>
      </c>
      <c r="B1" s="25"/>
      <c r="C1" s="3"/>
      <c r="D1" s="3"/>
      <c r="E1" s="3"/>
    </row>
    <row r="2" spans="1:6" x14ac:dyDescent="0.2">
      <c r="A2" s="20"/>
      <c r="B2" s="20"/>
      <c r="C2" s="20"/>
      <c r="D2" s="20"/>
      <c r="E2" s="20"/>
    </row>
    <row r="3" spans="1:6" ht="18" x14ac:dyDescent="0.25">
      <c r="A3" s="129" t="s">
        <v>0</v>
      </c>
      <c r="B3" s="129"/>
      <c r="C3" s="129"/>
      <c r="D3" s="129"/>
      <c r="E3" s="129"/>
    </row>
    <row r="4" spans="1:6" ht="15.75" x14ac:dyDescent="0.25">
      <c r="A4" s="130" t="s">
        <v>299</v>
      </c>
      <c r="B4" s="131"/>
      <c r="C4" s="131"/>
      <c r="D4" s="131"/>
      <c r="E4" s="131"/>
    </row>
    <row r="5" spans="1:6" x14ac:dyDescent="0.2">
      <c r="A5" s="17"/>
      <c r="B5" s="17"/>
      <c r="C5" s="17"/>
      <c r="D5" s="18" t="s">
        <v>2</v>
      </c>
      <c r="E5" s="17"/>
    </row>
    <row r="6" spans="1:6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6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6" x14ac:dyDescent="0.2">
      <c r="A8" s="21" t="s">
        <v>8</v>
      </c>
      <c r="B8" s="21" t="s">
        <v>279</v>
      </c>
      <c r="C8" s="50">
        <v>17270200</v>
      </c>
      <c r="D8" s="50">
        <v>-1908837</v>
      </c>
      <c r="E8" s="50">
        <v>15361363</v>
      </c>
      <c r="F8" s="7"/>
    </row>
    <row r="9" spans="1:6" x14ac:dyDescent="0.2">
      <c r="A9" s="21" t="s">
        <v>10</v>
      </c>
      <c r="B9" s="21" t="s">
        <v>280</v>
      </c>
      <c r="C9" s="50">
        <v>675974</v>
      </c>
      <c r="D9" s="50">
        <v>0</v>
      </c>
      <c r="E9" s="50">
        <v>675974</v>
      </c>
    </row>
    <row r="10" spans="1:6" ht="25.5" x14ac:dyDescent="0.2">
      <c r="A10" s="47" t="s">
        <v>12</v>
      </c>
      <c r="B10" s="23" t="s">
        <v>13</v>
      </c>
      <c r="C10" s="7">
        <v>5008281</v>
      </c>
      <c r="D10" s="7">
        <v>0</v>
      </c>
      <c r="E10" s="7">
        <v>5008281</v>
      </c>
    </row>
    <row r="11" spans="1:6" x14ac:dyDescent="0.2">
      <c r="A11" s="21" t="s">
        <v>14</v>
      </c>
      <c r="B11" s="21" t="s">
        <v>15</v>
      </c>
      <c r="C11" s="7">
        <v>526434</v>
      </c>
      <c r="D11" s="7">
        <v>-267151</v>
      </c>
      <c r="E11" s="7">
        <v>259283</v>
      </c>
    </row>
    <row r="12" spans="1:6" x14ac:dyDescent="0.2">
      <c r="A12" s="21" t="s">
        <v>16</v>
      </c>
      <c r="B12" s="21" t="s">
        <v>281</v>
      </c>
      <c r="C12" s="7">
        <v>1869201</v>
      </c>
      <c r="D12" s="7">
        <v>0</v>
      </c>
      <c r="E12" s="7">
        <v>1869201</v>
      </c>
    </row>
    <row r="13" spans="1:6" x14ac:dyDescent="0.2">
      <c r="A13" s="21" t="s">
        <v>18</v>
      </c>
      <c r="B13" s="21" t="s">
        <v>19</v>
      </c>
      <c r="C13" s="7">
        <v>7786821</v>
      </c>
      <c r="D13" s="7">
        <v>-1130084</v>
      </c>
      <c r="E13" s="7">
        <v>6656737</v>
      </c>
    </row>
    <row r="14" spans="1:6" x14ac:dyDescent="0.2">
      <c r="A14" s="21" t="s">
        <v>20</v>
      </c>
      <c r="B14" s="21" t="s">
        <v>21</v>
      </c>
      <c r="C14" s="7">
        <v>126</v>
      </c>
      <c r="D14" s="7">
        <v>-126</v>
      </c>
      <c r="E14" s="7">
        <v>0</v>
      </c>
    </row>
    <row r="15" spans="1:6" x14ac:dyDescent="0.2">
      <c r="A15" s="21" t="s">
        <v>128</v>
      </c>
      <c r="B15" s="21" t="s">
        <v>129</v>
      </c>
      <c r="C15" s="7">
        <v>0</v>
      </c>
      <c r="D15" s="7">
        <v>0</v>
      </c>
      <c r="E15" s="7">
        <v>0</v>
      </c>
    </row>
    <row r="16" spans="1:6" x14ac:dyDescent="0.2">
      <c r="A16" s="21" t="s">
        <v>22</v>
      </c>
      <c r="B16" s="21" t="s">
        <v>23</v>
      </c>
      <c r="C16" s="7">
        <v>5261</v>
      </c>
      <c r="D16" s="7">
        <v>-1153</v>
      </c>
      <c r="E16" s="7">
        <v>4108</v>
      </c>
    </row>
    <row r="17" spans="1:5" ht="25.5" x14ac:dyDescent="0.2">
      <c r="A17" s="47" t="s">
        <v>122</v>
      </c>
      <c r="B17" s="23" t="s">
        <v>250</v>
      </c>
      <c r="C17" s="7">
        <v>0</v>
      </c>
      <c r="D17" s="7">
        <v>0</v>
      </c>
      <c r="E17" s="7">
        <v>0</v>
      </c>
    </row>
    <row r="18" spans="1:5" x14ac:dyDescent="0.2">
      <c r="A18" s="21" t="s">
        <v>177</v>
      </c>
      <c r="B18" s="21" t="s">
        <v>261</v>
      </c>
      <c r="C18" s="7">
        <v>11917</v>
      </c>
      <c r="D18" s="7">
        <v>0</v>
      </c>
      <c r="E18" s="7">
        <v>11917</v>
      </c>
    </row>
    <row r="19" spans="1:5" x14ac:dyDescent="0.2">
      <c r="A19" s="21" t="s">
        <v>179</v>
      </c>
      <c r="B19" s="21" t="s">
        <v>251</v>
      </c>
      <c r="C19" s="7">
        <v>0</v>
      </c>
      <c r="D19" s="7">
        <v>0</v>
      </c>
      <c r="E19" s="7">
        <v>0</v>
      </c>
    </row>
    <row r="20" spans="1:5" x14ac:dyDescent="0.2">
      <c r="A20" s="21" t="s">
        <v>162</v>
      </c>
      <c r="B20" s="21" t="s">
        <v>123</v>
      </c>
      <c r="C20" s="7">
        <v>23433</v>
      </c>
      <c r="D20" s="7">
        <v>-5551</v>
      </c>
      <c r="E20" s="7">
        <v>17882</v>
      </c>
    </row>
    <row r="21" spans="1:5" x14ac:dyDescent="0.2">
      <c r="A21" s="21" t="s">
        <v>182</v>
      </c>
      <c r="B21" s="21" t="s">
        <v>262</v>
      </c>
      <c r="C21" s="7">
        <v>0</v>
      </c>
      <c r="D21" s="7">
        <v>0</v>
      </c>
      <c r="E21" s="7">
        <v>0</v>
      </c>
    </row>
    <row r="22" spans="1:5" x14ac:dyDescent="0.2">
      <c r="A22" s="21" t="s">
        <v>163</v>
      </c>
      <c r="B22" s="21" t="s">
        <v>25</v>
      </c>
      <c r="C22" s="7">
        <v>743998</v>
      </c>
      <c r="D22" s="7">
        <v>-218141</v>
      </c>
      <c r="E22" s="7">
        <v>525857</v>
      </c>
    </row>
    <row r="23" spans="1:5" x14ac:dyDescent="0.2">
      <c r="A23" s="21" t="s">
        <v>164</v>
      </c>
      <c r="B23" s="21" t="s">
        <v>27</v>
      </c>
      <c r="C23" s="7">
        <v>469897</v>
      </c>
      <c r="D23" s="7">
        <v>-286631</v>
      </c>
      <c r="E23" s="7">
        <v>183266</v>
      </c>
    </row>
    <row r="24" spans="1:5" ht="25.5" x14ac:dyDescent="0.2">
      <c r="A24" s="47" t="s">
        <v>165</v>
      </c>
      <c r="B24" s="23" t="s">
        <v>263</v>
      </c>
      <c r="C24" s="7">
        <v>148857</v>
      </c>
      <c r="D24" s="7">
        <v>0</v>
      </c>
      <c r="E24" s="7">
        <v>148857</v>
      </c>
    </row>
    <row r="25" spans="1:5" x14ac:dyDescent="0.2">
      <c r="A25" s="21" t="s">
        <v>187</v>
      </c>
      <c r="B25" s="21" t="s">
        <v>133</v>
      </c>
      <c r="C25" s="49">
        <v>0</v>
      </c>
      <c r="D25" s="49">
        <v>0</v>
      </c>
      <c r="E25" s="49">
        <v>0</v>
      </c>
    </row>
    <row r="26" spans="1:5" x14ac:dyDescent="0.2">
      <c r="A26" s="21" t="s">
        <v>28</v>
      </c>
      <c r="B26" s="21" t="s">
        <v>29</v>
      </c>
      <c r="C26" s="7">
        <v>15361363</v>
      </c>
      <c r="D26" s="49">
        <v>0</v>
      </c>
      <c r="E26" s="7">
        <v>15361363</v>
      </c>
    </row>
    <row r="27" spans="1:5" x14ac:dyDescent="0.2">
      <c r="A27" s="21" t="s">
        <v>30</v>
      </c>
      <c r="B27" s="21" t="s">
        <v>282</v>
      </c>
      <c r="C27" s="50">
        <v>11960036</v>
      </c>
      <c r="D27" s="49">
        <v>0</v>
      </c>
      <c r="E27" s="7">
        <v>11960036</v>
      </c>
    </row>
    <row r="28" spans="1:5" x14ac:dyDescent="0.2">
      <c r="A28" s="21" t="s">
        <v>32</v>
      </c>
      <c r="B28" s="21" t="s">
        <v>265</v>
      </c>
      <c r="C28" s="7">
        <v>1407040</v>
      </c>
      <c r="D28" s="49">
        <v>0</v>
      </c>
      <c r="E28" s="7">
        <v>1407040</v>
      </c>
    </row>
    <row r="29" spans="1:5" x14ac:dyDescent="0.2">
      <c r="A29" s="21" t="s">
        <v>34</v>
      </c>
      <c r="B29" s="21" t="s">
        <v>266</v>
      </c>
      <c r="C29" s="7">
        <v>9926379</v>
      </c>
      <c r="D29" s="49">
        <v>0</v>
      </c>
      <c r="E29" s="7">
        <v>9926379</v>
      </c>
    </row>
    <row r="30" spans="1:5" x14ac:dyDescent="0.2">
      <c r="A30" s="21" t="s">
        <v>36</v>
      </c>
      <c r="B30" s="21" t="s">
        <v>267</v>
      </c>
      <c r="C30" s="7">
        <v>12613</v>
      </c>
      <c r="D30" s="49">
        <v>0</v>
      </c>
      <c r="E30" s="7">
        <v>12613</v>
      </c>
    </row>
    <row r="31" spans="1:5" x14ac:dyDescent="0.2">
      <c r="A31" s="21" t="s">
        <v>134</v>
      </c>
      <c r="B31" s="21" t="s">
        <v>268</v>
      </c>
      <c r="C31" s="7">
        <v>0</v>
      </c>
      <c r="D31" s="49">
        <v>0</v>
      </c>
      <c r="E31" s="7">
        <v>0</v>
      </c>
    </row>
    <row r="32" spans="1:5" x14ac:dyDescent="0.2">
      <c r="A32" s="21" t="s">
        <v>38</v>
      </c>
      <c r="B32" s="21" t="s">
        <v>269</v>
      </c>
      <c r="C32" s="7">
        <v>11278</v>
      </c>
      <c r="D32" s="49">
        <v>0</v>
      </c>
      <c r="E32" s="7">
        <v>11278</v>
      </c>
    </row>
    <row r="33" spans="1:5" x14ac:dyDescent="0.2">
      <c r="A33" s="21" t="s">
        <v>252</v>
      </c>
      <c r="B33" s="21" t="s">
        <v>270</v>
      </c>
      <c r="C33" s="7">
        <v>0</v>
      </c>
      <c r="D33" s="49">
        <v>0</v>
      </c>
      <c r="E33" s="7">
        <v>0</v>
      </c>
    </row>
    <row r="34" spans="1:5" ht="25.5" x14ac:dyDescent="0.2">
      <c r="A34" s="47" t="s">
        <v>253</v>
      </c>
      <c r="B34" s="23" t="s">
        <v>254</v>
      </c>
      <c r="C34" s="7">
        <v>0</v>
      </c>
      <c r="D34" s="49">
        <v>0</v>
      </c>
      <c r="E34" s="7">
        <v>0</v>
      </c>
    </row>
    <row r="35" spans="1:5" x14ac:dyDescent="0.2">
      <c r="A35" s="21" t="s">
        <v>42</v>
      </c>
      <c r="B35" s="21" t="s">
        <v>271</v>
      </c>
      <c r="C35" s="7">
        <v>83021</v>
      </c>
      <c r="D35" s="49">
        <v>0</v>
      </c>
      <c r="E35" s="7">
        <v>83021</v>
      </c>
    </row>
    <row r="36" spans="1:5" x14ac:dyDescent="0.2">
      <c r="A36" s="21" t="s">
        <v>44</v>
      </c>
      <c r="B36" s="21" t="s">
        <v>272</v>
      </c>
      <c r="C36" s="7">
        <v>257394</v>
      </c>
      <c r="D36" s="49">
        <v>0</v>
      </c>
      <c r="E36" s="7">
        <v>257394</v>
      </c>
    </row>
    <row r="37" spans="1:5" x14ac:dyDescent="0.2">
      <c r="A37" s="21" t="s">
        <v>138</v>
      </c>
      <c r="B37" s="21" t="s">
        <v>273</v>
      </c>
      <c r="C37" s="7">
        <v>234080</v>
      </c>
      <c r="D37" s="49">
        <v>0</v>
      </c>
      <c r="E37" s="7">
        <v>234080</v>
      </c>
    </row>
    <row r="38" spans="1:5" ht="25.5" x14ac:dyDescent="0.2">
      <c r="A38" s="47" t="s">
        <v>166</v>
      </c>
      <c r="B38" s="23" t="s">
        <v>255</v>
      </c>
      <c r="C38" s="7">
        <v>28231</v>
      </c>
      <c r="D38" s="49">
        <v>0</v>
      </c>
      <c r="E38" s="7">
        <v>28231</v>
      </c>
    </row>
    <row r="39" spans="1:5" x14ac:dyDescent="0.2">
      <c r="A39" s="21" t="s">
        <v>46</v>
      </c>
      <c r="B39" s="21" t="s">
        <v>47</v>
      </c>
      <c r="C39" s="7">
        <v>3401327</v>
      </c>
      <c r="D39" s="49">
        <v>0</v>
      </c>
      <c r="E39" s="7">
        <v>3401327</v>
      </c>
    </row>
    <row r="40" spans="1:5" x14ac:dyDescent="0.2">
      <c r="A40" s="21" t="s">
        <v>48</v>
      </c>
      <c r="B40" s="21" t="s">
        <v>49</v>
      </c>
      <c r="C40" s="7">
        <v>4207490</v>
      </c>
      <c r="D40" s="49">
        <v>0</v>
      </c>
      <c r="E40" s="7">
        <v>4207490</v>
      </c>
    </row>
    <row r="41" spans="1:5" x14ac:dyDescent="0.2">
      <c r="A41" s="21" t="s">
        <v>50</v>
      </c>
      <c r="B41" s="21" t="s">
        <v>51</v>
      </c>
      <c r="C41" s="7">
        <v>441542</v>
      </c>
      <c r="D41" s="49">
        <v>0</v>
      </c>
      <c r="E41" s="7">
        <v>441542</v>
      </c>
    </row>
    <row r="42" spans="1:5" s="39" customFormat="1" x14ac:dyDescent="0.2">
      <c r="A42" s="21" t="s">
        <v>52</v>
      </c>
      <c r="B42" s="21" t="s">
        <v>53</v>
      </c>
      <c r="C42" s="7">
        <v>-1247705</v>
      </c>
      <c r="D42" s="49">
        <v>0</v>
      </c>
      <c r="E42" s="7">
        <v>-1247705</v>
      </c>
    </row>
    <row r="43" spans="1:5" s="39" customFormat="1" x14ac:dyDescent="0.2">
      <c r="A43" s="21" t="s">
        <v>54</v>
      </c>
      <c r="B43" s="21" t="s">
        <v>55</v>
      </c>
      <c r="C43" s="7">
        <v>0</v>
      </c>
      <c r="D43" s="49">
        <v>0</v>
      </c>
      <c r="E43" s="7">
        <v>0</v>
      </c>
    </row>
    <row r="44" spans="1:5" x14ac:dyDescent="0.2">
      <c r="A44" s="21" t="s">
        <v>56</v>
      </c>
      <c r="B44" s="21" t="s">
        <v>274</v>
      </c>
      <c r="C44" s="7">
        <v>5189264</v>
      </c>
      <c r="D44" s="49">
        <v>0</v>
      </c>
      <c r="E44" s="7">
        <v>5189264</v>
      </c>
    </row>
    <row r="45" spans="1:5" x14ac:dyDescent="0.2">
      <c r="A45" s="21" t="s">
        <v>58</v>
      </c>
      <c r="B45" s="21" t="s">
        <v>275</v>
      </c>
      <c r="C45" s="7">
        <v>-5189264</v>
      </c>
      <c r="D45" s="49">
        <v>0</v>
      </c>
      <c r="E45" s="7">
        <v>-5189264</v>
      </c>
    </row>
    <row r="46" spans="1:5" x14ac:dyDescent="0.2">
      <c r="A46" s="21"/>
      <c r="B46" s="21"/>
      <c r="C46" s="7"/>
      <c r="D46" s="49"/>
      <c r="E46" s="49"/>
    </row>
    <row r="47" spans="1:5" x14ac:dyDescent="0.2">
      <c r="A47" s="21"/>
      <c r="B47" s="21"/>
      <c r="C47" s="7"/>
      <c r="D47" s="7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7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155</v>
      </c>
      <c r="B1" s="25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283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279</v>
      </c>
      <c r="C8" s="22">
        <v>14649055</v>
      </c>
      <c r="D8" s="22">
        <v>-1459524</v>
      </c>
      <c r="E8" s="22">
        <v>13189531</v>
      </c>
    </row>
    <row r="9" spans="1:5" x14ac:dyDescent="0.2">
      <c r="A9" s="21" t="s">
        <v>10</v>
      </c>
      <c r="B9" s="21" t="s">
        <v>280</v>
      </c>
      <c r="C9" s="22">
        <v>554853</v>
      </c>
      <c r="D9" s="22">
        <v>0</v>
      </c>
      <c r="E9" s="22">
        <v>554853</v>
      </c>
    </row>
    <row r="10" spans="1:5" ht="25.5" x14ac:dyDescent="0.2">
      <c r="A10" s="47" t="s">
        <v>12</v>
      </c>
      <c r="B10" s="23" t="s">
        <v>13</v>
      </c>
      <c r="C10" s="22">
        <v>5365651</v>
      </c>
      <c r="D10" s="22">
        <v>0</v>
      </c>
      <c r="E10" s="22">
        <v>5365651</v>
      </c>
    </row>
    <row r="11" spans="1:5" x14ac:dyDescent="0.2">
      <c r="A11" s="21" t="s">
        <v>14</v>
      </c>
      <c r="B11" s="21" t="s">
        <v>15</v>
      </c>
      <c r="C11" s="22">
        <v>449422</v>
      </c>
      <c r="D11" s="22">
        <v>-144663</v>
      </c>
      <c r="E11" s="22">
        <v>304759</v>
      </c>
    </row>
    <row r="12" spans="1:5" x14ac:dyDescent="0.2">
      <c r="A12" s="21" t="s">
        <v>16</v>
      </c>
      <c r="B12" s="21" t="s">
        <v>281</v>
      </c>
      <c r="C12" s="22">
        <v>15495</v>
      </c>
      <c r="D12" s="22">
        <v>0</v>
      </c>
      <c r="E12" s="22">
        <v>15495</v>
      </c>
    </row>
    <row r="13" spans="1:5" x14ac:dyDescent="0.2">
      <c r="A13" s="21" t="s">
        <v>18</v>
      </c>
      <c r="B13" s="21" t="s">
        <v>19</v>
      </c>
      <c r="C13" s="22">
        <v>6894584</v>
      </c>
      <c r="D13" s="22">
        <v>-842010</v>
      </c>
      <c r="E13" s="22">
        <v>6052574</v>
      </c>
    </row>
    <row r="14" spans="1:5" x14ac:dyDescent="0.2">
      <c r="A14" s="21" t="s">
        <v>20</v>
      </c>
      <c r="B14" s="21" t="s">
        <v>21</v>
      </c>
      <c r="C14" s="22">
        <v>3020</v>
      </c>
      <c r="D14" s="22">
        <v>-2941</v>
      </c>
      <c r="E14" s="22">
        <v>79</v>
      </c>
    </row>
    <row r="15" spans="1:5" x14ac:dyDescent="0.2">
      <c r="A15" s="21" t="s">
        <v>128</v>
      </c>
      <c r="B15" s="21" t="s">
        <v>129</v>
      </c>
      <c r="C15" s="21"/>
      <c r="D15" s="21"/>
      <c r="E15" s="21"/>
    </row>
    <row r="16" spans="1:5" x14ac:dyDescent="0.2">
      <c r="A16" s="21" t="s">
        <v>22</v>
      </c>
      <c r="B16" s="21" t="s">
        <v>23</v>
      </c>
      <c r="C16" s="22">
        <v>4911</v>
      </c>
      <c r="D16" s="22">
        <v>-1153</v>
      </c>
      <c r="E16" s="22">
        <v>3758</v>
      </c>
    </row>
    <row r="17" spans="1:5" ht="25.5" x14ac:dyDescent="0.2">
      <c r="A17" s="47" t="s">
        <v>122</v>
      </c>
      <c r="B17" s="23" t="s">
        <v>250</v>
      </c>
      <c r="C17" s="21"/>
      <c r="D17" s="21"/>
      <c r="E17" s="21"/>
    </row>
    <row r="18" spans="1:5" x14ac:dyDescent="0.2">
      <c r="A18" s="21" t="s">
        <v>177</v>
      </c>
      <c r="B18" s="21" t="s">
        <v>261</v>
      </c>
      <c r="C18" s="22">
        <v>11917</v>
      </c>
      <c r="D18" s="22">
        <v>0</v>
      </c>
      <c r="E18" s="22">
        <v>11917</v>
      </c>
    </row>
    <row r="19" spans="1:5" x14ac:dyDescent="0.2">
      <c r="A19" s="21" t="s">
        <v>179</v>
      </c>
      <c r="B19" s="21" t="s">
        <v>251</v>
      </c>
      <c r="C19" s="21"/>
      <c r="D19" s="21"/>
      <c r="E19" s="21"/>
    </row>
    <row r="20" spans="1:5" x14ac:dyDescent="0.2">
      <c r="A20" s="21" t="s">
        <v>162</v>
      </c>
      <c r="B20" s="21" t="s">
        <v>123</v>
      </c>
      <c r="C20" s="22">
        <v>23378</v>
      </c>
      <c r="D20" s="22">
        <v>-4381</v>
      </c>
      <c r="E20" s="22">
        <v>18997</v>
      </c>
    </row>
    <row r="21" spans="1:5" x14ac:dyDescent="0.2">
      <c r="A21" s="21" t="s">
        <v>182</v>
      </c>
      <c r="B21" s="21" t="s">
        <v>262</v>
      </c>
      <c r="C21" s="21"/>
      <c r="D21" s="21"/>
      <c r="E21" s="21"/>
    </row>
    <row r="22" spans="1:5" x14ac:dyDescent="0.2">
      <c r="A22" s="21" t="s">
        <v>163</v>
      </c>
      <c r="B22" s="21" t="s">
        <v>25</v>
      </c>
      <c r="C22" s="22">
        <v>754720</v>
      </c>
      <c r="D22" s="22">
        <v>-216158</v>
      </c>
      <c r="E22" s="22">
        <v>538562</v>
      </c>
    </row>
    <row r="23" spans="1:5" x14ac:dyDescent="0.2">
      <c r="A23" s="21" t="s">
        <v>164</v>
      </c>
      <c r="B23" s="21" t="s">
        <v>27</v>
      </c>
      <c r="C23" s="22">
        <v>477641</v>
      </c>
      <c r="D23" s="22">
        <v>-248218</v>
      </c>
      <c r="E23" s="22">
        <v>229423</v>
      </c>
    </row>
    <row r="24" spans="1:5" ht="25.5" x14ac:dyDescent="0.2">
      <c r="A24" s="47" t="s">
        <v>165</v>
      </c>
      <c r="B24" s="23" t="s">
        <v>263</v>
      </c>
      <c r="C24" s="22">
        <v>93463</v>
      </c>
      <c r="D24" s="22">
        <v>0</v>
      </c>
      <c r="E24" s="22">
        <v>93463</v>
      </c>
    </row>
    <row r="25" spans="1:5" x14ac:dyDescent="0.2">
      <c r="A25" s="21" t="s">
        <v>187</v>
      </c>
      <c r="B25" s="21" t="s">
        <v>133</v>
      </c>
      <c r="C25" s="21"/>
      <c r="D25" s="21"/>
      <c r="E25" s="21"/>
    </row>
    <row r="26" spans="1:5" x14ac:dyDescent="0.2">
      <c r="A26" s="21" t="s">
        <v>28</v>
      </c>
      <c r="B26" s="21" t="s">
        <v>29</v>
      </c>
      <c r="C26" s="22">
        <v>13189531</v>
      </c>
      <c r="D26" s="22">
        <v>0</v>
      </c>
      <c r="E26" s="22">
        <v>13189531</v>
      </c>
    </row>
    <row r="27" spans="1:5" x14ac:dyDescent="0.2">
      <c r="A27" s="21" t="s">
        <v>30</v>
      </c>
      <c r="B27" s="21" t="s">
        <v>282</v>
      </c>
      <c r="C27" s="22">
        <v>8997860</v>
      </c>
      <c r="D27" s="22">
        <v>0</v>
      </c>
      <c r="E27" s="22">
        <v>8997860</v>
      </c>
    </row>
    <row r="28" spans="1:5" x14ac:dyDescent="0.2">
      <c r="A28" s="21" t="s">
        <v>32</v>
      </c>
      <c r="B28" s="21" t="s">
        <v>265</v>
      </c>
      <c r="C28" s="22">
        <v>947261</v>
      </c>
      <c r="D28" s="22">
        <v>0</v>
      </c>
      <c r="E28" s="22">
        <v>947261</v>
      </c>
    </row>
    <row r="29" spans="1:5" x14ac:dyDescent="0.2">
      <c r="A29" s="21" t="s">
        <v>34</v>
      </c>
      <c r="B29" s="21" t="s">
        <v>266</v>
      </c>
      <c r="C29" s="22">
        <v>7855089</v>
      </c>
      <c r="D29" s="22">
        <v>0</v>
      </c>
      <c r="E29" s="22">
        <v>7855089</v>
      </c>
    </row>
    <row r="30" spans="1:5" x14ac:dyDescent="0.2">
      <c r="A30" s="21" t="s">
        <v>36</v>
      </c>
      <c r="B30" s="21" t="s">
        <v>267</v>
      </c>
      <c r="C30" s="22">
        <v>6745</v>
      </c>
      <c r="D30" s="22">
        <v>0</v>
      </c>
      <c r="E30" s="22">
        <v>6745</v>
      </c>
    </row>
    <row r="31" spans="1:5" x14ac:dyDescent="0.2">
      <c r="A31" s="21" t="s">
        <v>134</v>
      </c>
      <c r="B31" s="21" t="s">
        <v>268</v>
      </c>
      <c r="C31" s="21"/>
      <c r="D31" s="21"/>
      <c r="E31" s="21"/>
    </row>
    <row r="32" spans="1:5" x14ac:dyDescent="0.2">
      <c r="A32" s="21" t="s">
        <v>38</v>
      </c>
      <c r="B32" s="21" t="s">
        <v>269</v>
      </c>
      <c r="C32" s="22">
        <v>5729</v>
      </c>
      <c r="D32" s="22">
        <v>0</v>
      </c>
      <c r="E32" s="22">
        <v>5729</v>
      </c>
    </row>
    <row r="33" spans="1:5" x14ac:dyDescent="0.2">
      <c r="A33" s="21" t="s">
        <v>252</v>
      </c>
      <c r="B33" s="21" t="s">
        <v>270</v>
      </c>
      <c r="C33" s="22">
        <v>0</v>
      </c>
      <c r="D33" s="22">
        <v>0</v>
      </c>
      <c r="E33" s="22">
        <v>0</v>
      </c>
    </row>
    <row r="34" spans="1:5" ht="25.5" x14ac:dyDescent="0.2">
      <c r="A34" s="47" t="s">
        <v>253</v>
      </c>
      <c r="B34" s="23" t="s">
        <v>254</v>
      </c>
      <c r="C34" s="21"/>
      <c r="D34" s="21"/>
      <c r="E34" s="21"/>
    </row>
    <row r="35" spans="1:5" x14ac:dyDescent="0.2">
      <c r="A35" s="21" t="s">
        <v>42</v>
      </c>
      <c r="B35" s="21" t="s">
        <v>271</v>
      </c>
      <c r="C35" s="22">
        <v>68680</v>
      </c>
      <c r="D35" s="22">
        <v>0</v>
      </c>
      <c r="E35" s="22">
        <v>68680</v>
      </c>
    </row>
    <row r="36" spans="1:5" x14ac:dyDescent="0.2">
      <c r="A36" s="21" t="s">
        <v>44</v>
      </c>
      <c r="B36" s="21" t="s">
        <v>272</v>
      </c>
      <c r="C36" s="22">
        <v>0</v>
      </c>
      <c r="D36" s="22">
        <v>0</v>
      </c>
      <c r="E36" s="22">
        <v>0</v>
      </c>
    </row>
    <row r="37" spans="1:5" x14ac:dyDescent="0.2">
      <c r="A37" s="21" t="s">
        <v>138</v>
      </c>
      <c r="B37" s="21" t="s">
        <v>273</v>
      </c>
      <c r="C37" s="22">
        <v>81590</v>
      </c>
      <c r="D37" s="22">
        <v>0</v>
      </c>
      <c r="E37" s="22">
        <v>81590</v>
      </c>
    </row>
    <row r="38" spans="1:5" ht="25.5" x14ac:dyDescent="0.2">
      <c r="A38" s="47" t="s">
        <v>166</v>
      </c>
      <c r="B38" s="23" t="s">
        <v>255</v>
      </c>
      <c r="C38" s="22">
        <v>32766</v>
      </c>
      <c r="D38" s="22">
        <v>0</v>
      </c>
      <c r="E38" s="22">
        <v>32766</v>
      </c>
    </row>
    <row r="39" spans="1:5" x14ac:dyDescent="0.2">
      <c r="A39" s="21" t="s">
        <v>46</v>
      </c>
      <c r="B39" s="21" t="s">
        <v>47</v>
      </c>
      <c r="C39" s="22">
        <v>4191671</v>
      </c>
      <c r="D39" s="22">
        <v>0</v>
      </c>
      <c r="E39" s="22">
        <v>4191671</v>
      </c>
    </row>
    <row r="40" spans="1:5" x14ac:dyDescent="0.2">
      <c r="A40" s="21" t="s">
        <v>48</v>
      </c>
      <c r="B40" s="21" t="s">
        <v>49</v>
      </c>
      <c r="C40" s="22">
        <v>4330796</v>
      </c>
      <c r="D40" s="22">
        <v>0</v>
      </c>
      <c r="E40" s="22">
        <v>4330796</v>
      </c>
    </row>
    <row r="41" spans="1:5" x14ac:dyDescent="0.2">
      <c r="A41" s="21" t="s">
        <v>50</v>
      </c>
      <c r="B41" s="21" t="s">
        <v>51</v>
      </c>
      <c r="C41" s="22">
        <v>475153</v>
      </c>
      <c r="D41" s="22">
        <v>0</v>
      </c>
      <c r="E41" s="22">
        <v>475153</v>
      </c>
    </row>
    <row r="42" spans="1:5" s="39" customFormat="1" x14ac:dyDescent="0.2">
      <c r="A42" s="21" t="s">
        <v>52</v>
      </c>
      <c r="B42" s="21" t="s">
        <v>53</v>
      </c>
      <c r="C42" s="22">
        <v>-614278</v>
      </c>
      <c r="D42" s="22">
        <v>0</v>
      </c>
      <c r="E42" s="22">
        <v>-614278</v>
      </c>
    </row>
    <row r="43" spans="1:5" s="39" customFormat="1" x14ac:dyDescent="0.2">
      <c r="A43" s="21" t="s">
        <v>54</v>
      </c>
      <c r="B43" s="21" t="s">
        <v>55</v>
      </c>
      <c r="C43" s="22">
        <v>0</v>
      </c>
      <c r="D43" s="22">
        <v>0</v>
      </c>
      <c r="E43" s="22">
        <v>0</v>
      </c>
    </row>
    <row r="44" spans="1:5" x14ac:dyDescent="0.2">
      <c r="A44" s="21" t="s">
        <v>56</v>
      </c>
      <c r="B44" s="21" t="s">
        <v>274</v>
      </c>
      <c r="C44" s="22">
        <v>5540391</v>
      </c>
      <c r="D44" s="22">
        <v>0</v>
      </c>
      <c r="E44" s="22">
        <v>5540391</v>
      </c>
    </row>
    <row r="45" spans="1:5" x14ac:dyDescent="0.2">
      <c r="A45" s="21" t="s">
        <v>58</v>
      </c>
      <c r="B45" s="21" t="s">
        <v>275</v>
      </c>
      <c r="C45" s="22">
        <v>-5540391</v>
      </c>
      <c r="D45" s="22">
        <v>0</v>
      </c>
      <c r="E45" s="22">
        <v>-5540391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8"/>
  <dimension ref="A1:E60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155</v>
      </c>
      <c r="B1" s="25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276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121</v>
      </c>
      <c r="C8" s="7">
        <v>14262563</v>
      </c>
      <c r="D8" s="7">
        <v>-1360658</v>
      </c>
      <c r="E8" s="7">
        <v>12901905</v>
      </c>
    </row>
    <row r="9" spans="1:5" x14ac:dyDescent="0.2">
      <c r="A9" s="21" t="s">
        <v>10</v>
      </c>
      <c r="B9" s="21" t="s">
        <v>11</v>
      </c>
      <c r="C9" s="7">
        <v>455511</v>
      </c>
      <c r="D9">
        <v>0</v>
      </c>
      <c r="E9" s="7">
        <v>455511</v>
      </c>
    </row>
    <row r="10" spans="1:5" ht="25.5" x14ac:dyDescent="0.2">
      <c r="A10" s="47" t="s">
        <v>12</v>
      </c>
      <c r="B10" s="23" t="s">
        <v>13</v>
      </c>
      <c r="C10" s="7">
        <v>5441896</v>
      </c>
      <c r="D10">
        <v>0</v>
      </c>
      <c r="E10" s="7">
        <v>5441896</v>
      </c>
    </row>
    <row r="11" spans="1:5" x14ac:dyDescent="0.2">
      <c r="A11" s="21" t="s">
        <v>14</v>
      </c>
      <c r="B11" s="21" t="s">
        <v>15</v>
      </c>
      <c r="C11" s="7">
        <v>425328</v>
      </c>
      <c r="D11" s="7">
        <v>-132718</v>
      </c>
      <c r="E11" s="7">
        <v>292610</v>
      </c>
    </row>
    <row r="12" spans="1:5" x14ac:dyDescent="0.2">
      <c r="A12" s="21" t="s">
        <v>16</v>
      </c>
      <c r="B12" s="21" t="s">
        <v>249</v>
      </c>
      <c r="C12" s="7">
        <v>403365</v>
      </c>
      <c r="D12">
        <v>0</v>
      </c>
      <c r="E12" s="7">
        <v>403365</v>
      </c>
    </row>
    <row r="13" spans="1:5" x14ac:dyDescent="0.2">
      <c r="A13" s="21" t="s">
        <v>18</v>
      </c>
      <c r="B13" s="21" t="s">
        <v>19</v>
      </c>
      <c r="C13" s="7">
        <v>6252958</v>
      </c>
      <c r="D13" s="7">
        <v>-792350</v>
      </c>
      <c r="E13" s="7">
        <v>5460608</v>
      </c>
    </row>
    <row r="14" spans="1:5" x14ac:dyDescent="0.2">
      <c r="A14" s="21" t="s">
        <v>20</v>
      </c>
      <c r="B14" s="21" t="s">
        <v>21</v>
      </c>
      <c r="C14" s="7">
        <v>3020</v>
      </c>
      <c r="D14" s="7">
        <v>-2941</v>
      </c>
      <c r="E14">
        <v>79</v>
      </c>
    </row>
    <row r="15" spans="1:5" x14ac:dyDescent="0.2">
      <c r="A15" s="21" t="s">
        <v>128</v>
      </c>
      <c r="B15" s="21" t="s">
        <v>129</v>
      </c>
      <c r="D15">
        <v>0</v>
      </c>
    </row>
    <row r="16" spans="1:5" x14ac:dyDescent="0.2">
      <c r="A16" s="21" t="s">
        <v>22</v>
      </c>
      <c r="B16" s="21" t="s">
        <v>23</v>
      </c>
      <c r="C16" s="7">
        <v>4911</v>
      </c>
      <c r="D16" s="7">
        <v>-1153</v>
      </c>
      <c r="E16" s="7">
        <v>3758</v>
      </c>
    </row>
    <row r="17" spans="1:5" ht="25.5" x14ac:dyDescent="0.2">
      <c r="A17" s="47" t="s">
        <v>122</v>
      </c>
      <c r="B17" s="23" t="s">
        <v>250</v>
      </c>
      <c r="D17">
        <v>0</v>
      </c>
    </row>
    <row r="18" spans="1:5" x14ac:dyDescent="0.2">
      <c r="A18" s="21" t="s">
        <v>177</v>
      </c>
      <c r="B18" s="21" t="s">
        <v>261</v>
      </c>
      <c r="C18" s="7">
        <v>11917</v>
      </c>
      <c r="D18">
        <v>0</v>
      </c>
      <c r="E18" s="7">
        <v>11917</v>
      </c>
    </row>
    <row r="19" spans="1:5" x14ac:dyDescent="0.2">
      <c r="A19" s="21" t="s">
        <v>179</v>
      </c>
      <c r="B19" s="21" t="s">
        <v>251</v>
      </c>
      <c r="D19">
        <v>0</v>
      </c>
    </row>
    <row r="20" spans="1:5" x14ac:dyDescent="0.2">
      <c r="A20" s="21" t="s">
        <v>162</v>
      </c>
      <c r="B20" s="21" t="s">
        <v>123</v>
      </c>
      <c r="C20" s="7">
        <v>16408</v>
      </c>
      <c r="D20" s="7">
        <v>-3328</v>
      </c>
      <c r="E20" s="7">
        <v>13080</v>
      </c>
    </row>
    <row r="21" spans="1:5" x14ac:dyDescent="0.2">
      <c r="A21" s="21" t="s">
        <v>182</v>
      </c>
      <c r="B21" s="21" t="s">
        <v>262</v>
      </c>
      <c r="D21">
        <v>0</v>
      </c>
    </row>
    <row r="22" spans="1:5" x14ac:dyDescent="0.2">
      <c r="A22" s="21" t="s">
        <v>163</v>
      </c>
      <c r="B22" s="21" t="s">
        <v>25</v>
      </c>
      <c r="C22" s="7">
        <v>738240</v>
      </c>
      <c r="D22" s="7">
        <v>-205861</v>
      </c>
      <c r="E22" s="7">
        <v>532379</v>
      </c>
    </row>
    <row r="23" spans="1:5" x14ac:dyDescent="0.2">
      <c r="A23" s="21" t="s">
        <v>164</v>
      </c>
      <c r="B23" s="21" t="s">
        <v>27</v>
      </c>
      <c r="C23" s="7">
        <v>415546</v>
      </c>
      <c r="D23" s="7">
        <v>-222307</v>
      </c>
      <c r="E23" s="7">
        <v>193239</v>
      </c>
    </row>
    <row r="24" spans="1:5" ht="25.5" x14ac:dyDescent="0.2">
      <c r="A24" s="47" t="s">
        <v>165</v>
      </c>
      <c r="B24" s="23" t="s">
        <v>263</v>
      </c>
      <c r="C24" s="7">
        <v>93463</v>
      </c>
      <c r="D24">
        <v>0</v>
      </c>
      <c r="E24" s="7">
        <v>93463</v>
      </c>
    </row>
    <row r="25" spans="1:5" x14ac:dyDescent="0.2">
      <c r="A25" s="21" t="s">
        <v>187</v>
      </c>
      <c r="B25" s="21" t="s">
        <v>133</v>
      </c>
      <c r="D25">
        <v>0</v>
      </c>
    </row>
    <row r="26" spans="1:5" x14ac:dyDescent="0.2">
      <c r="A26" s="21" t="s">
        <v>28</v>
      </c>
      <c r="B26" s="21" t="s">
        <v>29</v>
      </c>
      <c r="C26" s="7">
        <v>12901905</v>
      </c>
      <c r="D26">
        <v>0</v>
      </c>
      <c r="E26" s="7">
        <v>12901905</v>
      </c>
    </row>
    <row r="27" spans="1:5" x14ac:dyDescent="0.2">
      <c r="A27" s="21" t="s">
        <v>30</v>
      </c>
      <c r="B27" s="21" t="s">
        <v>264</v>
      </c>
      <c r="C27" s="7">
        <v>8707990</v>
      </c>
      <c r="D27">
        <v>0</v>
      </c>
      <c r="E27" s="7">
        <v>8707990</v>
      </c>
    </row>
    <row r="28" spans="1:5" x14ac:dyDescent="0.2">
      <c r="A28" s="21" t="s">
        <v>32</v>
      </c>
      <c r="B28" s="21" t="s">
        <v>265</v>
      </c>
      <c r="C28" s="7">
        <v>957042</v>
      </c>
      <c r="D28">
        <v>0</v>
      </c>
      <c r="E28" s="7">
        <v>957042</v>
      </c>
    </row>
    <row r="29" spans="1:5" x14ac:dyDescent="0.2">
      <c r="A29" s="21" t="s">
        <v>34</v>
      </c>
      <c r="B29" s="21" t="s">
        <v>266</v>
      </c>
      <c r="C29" s="7">
        <v>7593311</v>
      </c>
      <c r="D29">
        <v>0</v>
      </c>
      <c r="E29" s="7">
        <v>7593311</v>
      </c>
    </row>
    <row r="30" spans="1:5" x14ac:dyDescent="0.2">
      <c r="A30" s="21" t="s">
        <v>36</v>
      </c>
      <c r="B30" s="21" t="s">
        <v>267</v>
      </c>
      <c r="C30" s="7">
        <v>7922</v>
      </c>
      <c r="D30">
        <v>0</v>
      </c>
      <c r="E30" s="7">
        <v>7922</v>
      </c>
    </row>
    <row r="31" spans="1:5" x14ac:dyDescent="0.2">
      <c r="A31" s="21" t="s">
        <v>134</v>
      </c>
      <c r="B31" s="21" t="s">
        <v>268</v>
      </c>
      <c r="D31">
        <v>0</v>
      </c>
    </row>
    <row r="32" spans="1:5" x14ac:dyDescent="0.2">
      <c r="A32" s="21" t="s">
        <v>38</v>
      </c>
      <c r="B32" s="21" t="s">
        <v>269</v>
      </c>
      <c r="C32" s="7">
        <v>3880</v>
      </c>
      <c r="D32">
        <v>0</v>
      </c>
      <c r="E32" s="7">
        <v>3880</v>
      </c>
    </row>
    <row r="33" spans="1:5" x14ac:dyDescent="0.2">
      <c r="A33" s="21" t="s">
        <v>252</v>
      </c>
      <c r="B33" s="21" t="s">
        <v>270</v>
      </c>
      <c r="C33">
        <v>0</v>
      </c>
      <c r="D33">
        <v>0</v>
      </c>
      <c r="E33">
        <v>0</v>
      </c>
    </row>
    <row r="34" spans="1:5" ht="25.5" x14ac:dyDescent="0.2">
      <c r="A34" s="47" t="s">
        <v>253</v>
      </c>
      <c r="B34" s="23" t="s">
        <v>254</v>
      </c>
      <c r="D34">
        <v>0</v>
      </c>
    </row>
    <row r="35" spans="1:5" x14ac:dyDescent="0.2">
      <c r="A35" s="21" t="s">
        <v>42</v>
      </c>
      <c r="B35" s="21" t="s">
        <v>271</v>
      </c>
      <c r="C35" s="7">
        <v>48270</v>
      </c>
      <c r="D35">
        <v>0</v>
      </c>
      <c r="E35" s="7">
        <v>48270</v>
      </c>
    </row>
    <row r="36" spans="1:5" x14ac:dyDescent="0.2">
      <c r="A36" s="21" t="s">
        <v>44</v>
      </c>
      <c r="B36" s="21" t="s">
        <v>272</v>
      </c>
      <c r="C36">
        <v>0</v>
      </c>
      <c r="D36">
        <v>0</v>
      </c>
      <c r="E36">
        <v>0</v>
      </c>
    </row>
    <row r="37" spans="1:5" x14ac:dyDescent="0.2">
      <c r="A37" s="21" t="s">
        <v>138</v>
      </c>
      <c r="B37" s="21" t="s">
        <v>273</v>
      </c>
      <c r="C37" s="7">
        <v>64799</v>
      </c>
      <c r="D37">
        <v>0</v>
      </c>
      <c r="E37" s="7">
        <v>64799</v>
      </c>
    </row>
    <row r="38" spans="1:5" ht="25.5" x14ac:dyDescent="0.2">
      <c r="A38" s="47" t="s">
        <v>166</v>
      </c>
      <c r="B38" s="23" t="s">
        <v>255</v>
      </c>
      <c r="C38" s="7">
        <v>32766</v>
      </c>
      <c r="D38">
        <v>0</v>
      </c>
      <c r="E38" s="7">
        <v>32766</v>
      </c>
    </row>
    <row r="39" spans="1:5" x14ac:dyDescent="0.2">
      <c r="A39" s="21" t="s">
        <v>46</v>
      </c>
      <c r="B39" s="21" t="s">
        <v>47</v>
      </c>
      <c r="C39" s="7">
        <v>4193915</v>
      </c>
      <c r="D39">
        <v>0</v>
      </c>
      <c r="E39" s="7">
        <v>4193915</v>
      </c>
    </row>
    <row r="40" spans="1:5" x14ac:dyDescent="0.2">
      <c r="A40" s="21" t="s">
        <v>48</v>
      </c>
      <c r="B40" s="21" t="s">
        <v>49</v>
      </c>
      <c r="C40" s="7">
        <v>4330796</v>
      </c>
      <c r="D40">
        <v>0</v>
      </c>
      <c r="E40" s="7">
        <v>4330796</v>
      </c>
    </row>
    <row r="41" spans="1:5" x14ac:dyDescent="0.2">
      <c r="A41" s="21" t="s">
        <v>50</v>
      </c>
      <c r="B41" s="21" t="s">
        <v>51</v>
      </c>
      <c r="C41" s="7">
        <v>475153</v>
      </c>
      <c r="D41">
        <v>0</v>
      </c>
      <c r="E41" s="7">
        <v>475153</v>
      </c>
    </row>
    <row r="42" spans="1:5" s="39" customFormat="1" x14ac:dyDescent="0.2">
      <c r="A42" s="21" t="s">
        <v>52</v>
      </c>
      <c r="B42" s="21" t="s">
        <v>53</v>
      </c>
      <c r="C42" s="7">
        <v>-612034</v>
      </c>
      <c r="D42">
        <v>0</v>
      </c>
      <c r="E42" s="7">
        <v>-612034</v>
      </c>
    </row>
    <row r="43" spans="1:5" s="39" customFormat="1" x14ac:dyDescent="0.2">
      <c r="A43" s="21" t="s">
        <v>54</v>
      </c>
      <c r="B43" s="21" t="s">
        <v>55</v>
      </c>
      <c r="C43">
        <v>0</v>
      </c>
      <c r="D43">
        <v>0</v>
      </c>
      <c r="E43">
        <v>0</v>
      </c>
    </row>
    <row r="44" spans="1:5" x14ac:dyDescent="0.2">
      <c r="A44" s="21" t="s">
        <v>56</v>
      </c>
      <c r="B44" s="21" t="s">
        <v>274</v>
      </c>
      <c r="C44" s="7">
        <v>5416505</v>
      </c>
      <c r="D44">
        <v>0</v>
      </c>
      <c r="E44" s="7">
        <v>5416505</v>
      </c>
    </row>
    <row r="45" spans="1:5" x14ac:dyDescent="0.2">
      <c r="A45" s="21" t="s">
        <v>58</v>
      </c>
      <c r="B45" s="21" t="s">
        <v>275</v>
      </c>
      <c r="C45" s="7">
        <v>-5416505</v>
      </c>
      <c r="D45">
        <v>0</v>
      </c>
      <c r="E45" s="7">
        <v>-5416505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9"/>
  <dimension ref="A1:E60"/>
  <sheetViews>
    <sheetView zoomScale="75" workbookViewId="0">
      <selection activeCell="A8" sqref="A8:B45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155</v>
      </c>
      <c r="B1" s="25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243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121</v>
      </c>
      <c r="C8" s="22">
        <v>12885167</v>
      </c>
      <c r="D8" s="22">
        <v>-1278637</v>
      </c>
      <c r="E8" s="22">
        <v>11606530</v>
      </c>
    </row>
    <row r="9" spans="1:5" x14ac:dyDescent="0.2">
      <c r="A9" s="21" t="s">
        <v>10</v>
      </c>
      <c r="B9" s="21" t="s">
        <v>11</v>
      </c>
      <c r="C9" s="22">
        <v>2717086</v>
      </c>
      <c r="D9" s="22">
        <v>0</v>
      </c>
      <c r="E9" s="22">
        <v>2717086</v>
      </c>
    </row>
    <row r="10" spans="1:5" ht="25.5" x14ac:dyDescent="0.2">
      <c r="A10" s="47" t="s">
        <v>12</v>
      </c>
      <c r="B10" s="23" t="s">
        <v>13</v>
      </c>
      <c r="C10" s="22">
        <v>2891929</v>
      </c>
      <c r="D10" s="22">
        <v>0</v>
      </c>
      <c r="E10" s="22">
        <v>2891929</v>
      </c>
    </row>
    <row r="11" spans="1:5" x14ac:dyDescent="0.2">
      <c r="A11" s="21" t="s">
        <v>14</v>
      </c>
      <c r="B11" s="21" t="s">
        <v>15</v>
      </c>
      <c r="C11" s="22">
        <v>332746</v>
      </c>
      <c r="D11" s="22">
        <v>-113270</v>
      </c>
      <c r="E11" s="22">
        <v>219476</v>
      </c>
    </row>
    <row r="12" spans="1:5" x14ac:dyDescent="0.2">
      <c r="A12" s="21" t="s">
        <v>16</v>
      </c>
      <c r="B12" s="21" t="s">
        <v>249</v>
      </c>
      <c r="C12" s="22">
        <v>155017</v>
      </c>
      <c r="D12" s="22">
        <v>0</v>
      </c>
      <c r="E12" s="22">
        <v>155017</v>
      </c>
    </row>
    <row r="13" spans="1:5" x14ac:dyDescent="0.2">
      <c r="A13" s="21" t="s">
        <v>18</v>
      </c>
      <c r="B13" s="21" t="s">
        <v>19</v>
      </c>
      <c r="C13" s="22">
        <v>5486874</v>
      </c>
      <c r="D13" s="22">
        <v>-774569</v>
      </c>
      <c r="E13" s="22">
        <v>4712305</v>
      </c>
    </row>
    <row r="14" spans="1:5" x14ac:dyDescent="0.2">
      <c r="A14" s="21" t="s">
        <v>20</v>
      </c>
      <c r="B14" s="21" t="s">
        <v>21</v>
      </c>
      <c r="C14" s="22">
        <v>3100</v>
      </c>
      <c r="D14" s="22">
        <v>-2406</v>
      </c>
      <c r="E14" s="22">
        <v>694</v>
      </c>
    </row>
    <row r="15" spans="1:5" x14ac:dyDescent="0.2">
      <c r="A15" s="21" t="s">
        <v>128</v>
      </c>
      <c r="B15" s="21" t="s">
        <v>129</v>
      </c>
      <c r="C15" s="21"/>
      <c r="D15" s="21"/>
      <c r="E15" s="21"/>
    </row>
    <row r="16" spans="1:5" x14ac:dyDescent="0.2">
      <c r="A16" s="21" t="s">
        <v>22</v>
      </c>
      <c r="B16" s="21" t="s">
        <v>23</v>
      </c>
      <c r="C16" s="22">
        <v>4559</v>
      </c>
      <c r="D16" s="22">
        <v>-1153</v>
      </c>
      <c r="E16" s="22">
        <v>3406</v>
      </c>
    </row>
    <row r="17" spans="1:5" ht="25.5" x14ac:dyDescent="0.2">
      <c r="A17" s="47" t="s">
        <v>122</v>
      </c>
      <c r="B17" s="23" t="s">
        <v>250</v>
      </c>
      <c r="C17" s="21"/>
      <c r="D17" s="21"/>
      <c r="E17" s="21"/>
    </row>
    <row r="18" spans="1:5" x14ac:dyDescent="0.2">
      <c r="A18" s="21" t="s">
        <v>177</v>
      </c>
      <c r="B18" s="21" t="s">
        <v>261</v>
      </c>
      <c r="C18" s="22">
        <v>12683</v>
      </c>
      <c r="D18" s="22">
        <v>0</v>
      </c>
      <c r="E18" s="22">
        <v>12683</v>
      </c>
    </row>
    <row r="19" spans="1:5" x14ac:dyDescent="0.2">
      <c r="A19" s="21" t="s">
        <v>179</v>
      </c>
      <c r="B19" s="21" t="s">
        <v>251</v>
      </c>
      <c r="C19" s="21"/>
      <c r="D19" s="21"/>
      <c r="E19" s="21"/>
    </row>
    <row r="20" spans="1:5" x14ac:dyDescent="0.2">
      <c r="A20" s="21" t="s">
        <v>162</v>
      </c>
      <c r="B20" s="21" t="s">
        <v>123</v>
      </c>
      <c r="C20" s="22">
        <v>9812</v>
      </c>
      <c r="D20" s="22">
        <v>-2618</v>
      </c>
      <c r="E20" s="22">
        <v>7194</v>
      </c>
    </row>
    <row r="21" spans="1:5" x14ac:dyDescent="0.2">
      <c r="A21" s="21" t="s">
        <v>182</v>
      </c>
      <c r="B21" s="21" t="s">
        <v>262</v>
      </c>
      <c r="C21" s="21"/>
      <c r="D21" s="21"/>
      <c r="E21" s="21"/>
    </row>
    <row r="22" spans="1:5" x14ac:dyDescent="0.2">
      <c r="A22" s="21" t="s">
        <v>163</v>
      </c>
      <c r="B22" s="21" t="s">
        <v>25</v>
      </c>
      <c r="C22" s="22">
        <v>732112</v>
      </c>
      <c r="D22" s="22">
        <v>-195808</v>
      </c>
      <c r="E22" s="22">
        <v>536304</v>
      </c>
    </row>
    <row r="23" spans="1:5" x14ac:dyDescent="0.2">
      <c r="A23" s="21" t="s">
        <v>164</v>
      </c>
      <c r="B23" s="21" t="s">
        <v>27</v>
      </c>
      <c r="C23" s="22">
        <v>445786</v>
      </c>
      <c r="D23" s="22">
        <v>-188813</v>
      </c>
      <c r="E23" s="22">
        <v>256973</v>
      </c>
    </row>
    <row r="24" spans="1:5" ht="25.5" x14ac:dyDescent="0.2">
      <c r="A24" s="47" t="s">
        <v>165</v>
      </c>
      <c r="B24" s="23" t="s">
        <v>263</v>
      </c>
      <c r="C24" s="22">
        <v>93463</v>
      </c>
      <c r="D24" s="22">
        <v>0</v>
      </c>
      <c r="E24" s="22">
        <v>93463</v>
      </c>
    </row>
    <row r="25" spans="1:5" x14ac:dyDescent="0.2">
      <c r="A25" s="21" t="s">
        <v>187</v>
      </c>
      <c r="B25" s="21" t="s">
        <v>133</v>
      </c>
      <c r="C25" s="21"/>
      <c r="D25" s="21"/>
      <c r="E25" s="21"/>
    </row>
    <row r="26" spans="1:5" x14ac:dyDescent="0.2">
      <c r="A26" s="21" t="s">
        <v>28</v>
      </c>
      <c r="B26" s="21" t="s">
        <v>29</v>
      </c>
      <c r="C26" s="22">
        <v>11606530</v>
      </c>
      <c r="D26" s="22">
        <v>0</v>
      </c>
      <c r="E26" s="22">
        <v>11606530</v>
      </c>
    </row>
    <row r="27" spans="1:5" x14ac:dyDescent="0.2">
      <c r="A27" s="21" t="s">
        <v>30</v>
      </c>
      <c r="B27" s="21" t="s">
        <v>264</v>
      </c>
      <c r="C27" s="22">
        <v>9862944</v>
      </c>
      <c r="D27" s="22">
        <v>0</v>
      </c>
      <c r="E27" s="22">
        <v>9862944</v>
      </c>
    </row>
    <row r="28" spans="1:5" x14ac:dyDescent="0.2">
      <c r="A28" s="21" t="s">
        <v>32</v>
      </c>
      <c r="B28" s="21" t="s">
        <v>265</v>
      </c>
      <c r="C28" s="22">
        <v>758363</v>
      </c>
      <c r="D28" s="22">
        <v>0</v>
      </c>
      <c r="E28" s="22">
        <v>758363</v>
      </c>
    </row>
    <row r="29" spans="1:5" x14ac:dyDescent="0.2">
      <c r="A29" s="21" t="s">
        <v>34</v>
      </c>
      <c r="B29" s="21" t="s">
        <v>266</v>
      </c>
      <c r="C29" s="22">
        <v>8981437</v>
      </c>
      <c r="D29" s="22">
        <v>0</v>
      </c>
      <c r="E29" s="22">
        <v>8981437</v>
      </c>
    </row>
    <row r="30" spans="1:5" x14ac:dyDescent="0.2">
      <c r="A30" s="21" t="s">
        <v>36</v>
      </c>
      <c r="B30" s="21" t="s">
        <v>267</v>
      </c>
      <c r="C30" s="22">
        <v>6539</v>
      </c>
      <c r="D30" s="22">
        <v>0</v>
      </c>
      <c r="E30" s="22">
        <v>6539</v>
      </c>
    </row>
    <row r="31" spans="1:5" x14ac:dyDescent="0.2">
      <c r="A31" s="21" t="s">
        <v>134</v>
      </c>
      <c r="B31" s="21" t="s">
        <v>268</v>
      </c>
      <c r="C31" s="21"/>
      <c r="D31" s="21"/>
      <c r="E31" s="21"/>
    </row>
    <row r="32" spans="1:5" x14ac:dyDescent="0.2">
      <c r="A32" s="21" t="s">
        <v>38</v>
      </c>
      <c r="B32" s="21" t="s">
        <v>269</v>
      </c>
      <c r="C32" s="22">
        <v>3880</v>
      </c>
      <c r="D32" s="22">
        <v>0</v>
      </c>
      <c r="E32" s="22">
        <v>3880</v>
      </c>
    </row>
    <row r="33" spans="1:5" x14ac:dyDescent="0.2">
      <c r="A33" s="21" t="s">
        <v>252</v>
      </c>
      <c r="B33" s="21" t="s">
        <v>270</v>
      </c>
      <c r="C33" s="22">
        <v>766</v>
      </c>
      <c r="D33" s="22">
        <v>0</v>
      </c>
      <c r="E33" s="22">
        <v>766</v>
      </c>
    </row>
    <row r="34" spans="1:5" ht="25.5" x14ac:dyDescent="0.2">
      <c r="A34" s="47" t="s">
        <v>253</v>
      </c>
      <c r="B34" s="23" t="s">
        <v>254</v>
      </c>
      <c r="C34" s="21"/>
      <c r="D34" s="21"/>
      <c r="E34" s="21"/>
    </row>
    <row r="35" spans="1:5" x14ac:dyDescent="0.2">
      <c r="A35" s="21" t="s">
        <v>42</v>
      </c>
      <c r="B35" s="21" t="s">
        <v>271</v>
      </c>
      <c r="C35" s="22">
        <v>34968</v>
      </c>
      <c r="D35" s="22">
        <v>0</v>
      </c>
      <c r="E35" s="22">
        <v>34968</v>
      </c>
    </row>
    <row r="36" spans="1:5" x14ac:dyDescent="0.2">
      <c r="A36" s="21" t="s">
        <v>44</v>
      </c>
      <c r="B36" s="21" t="s">
        <v>272</v>
      </c>
      <c r="C36" s="22">
        <v>0</v>
      </c>
      <c r="D36" s="22">
        <v>0</v>
      </c>
      <c r="E36" s="22">
        <v>0</v>
      </c>
    </row>
    <row r="37" spans="1:5" x14ac:dyDescent="0.2">
      <c r="A37" s="21" t="s">
        <v>138</v>
      </c>
      <c r="B37" s="21" t="s">
        <v>273</v>
      </c>
      <c r="C37" s="22">
        <v>44225</v>
      </c>
      <c r="D37" s="22">
        <v>0</v>
      </c>
      <c r="E37" s="22">
        <v>44225</v>
      </c>
    </row>
    <row r="38" spans="1:5" ht="25.5" x14ac:dyDescent="0.2">
      <c r="A38" s="47" t="s">
        <v>166</v>
      </c>
      <c r="B38" s="23" t="s">
        <v>255</v>
      </c>
      <c r="C38" s="22">
        <v>32766</v>
      </c>
      <c r="D38" s="22">
        <v>0</v>
      </c>
      <c r="E38" s="22">
        <v>32766</v>
      </c>
    </row>
    <row r="39" spans="1:5" x14ac:dyDescent="0.2">
      <c r="A39" s="21" t="s">
        <v>46</v>
      </c>
      <c r="B39" s="21" t="s">
        <v>47</v>
      </c>
      <c r="C39" s="22">
        <v>1743586</v>
      </c>
      <c r="D39" s="22">
        <v>0</v>
      </c>
      <c r="E39" s="22">
        <v>1743586</v>
      </c>
    </row>
    <row r="40" spans="1:5" x14ac:dyDescent="0.2">
      <c r="A40" s="21" t="s">
        <v>48</v>
      </c>
      <c r="B40" s="21" t="s">
        <v>49</v>
      </c>
      <c r="C40" s="22">
        <v>1912649</v>
      </c>
      <c r="D40" s="22">
        <v>0</v>
      </c>
      <c r="E40" s="22">
        <v>1912649</v>
      </c>
    </row>
    <row r="41" spans="1:5" x14ac:dyDescent="0.2">
      <c r="A41" s="21" t="s">
        <v>50</v>
      </c>
      <c r="B41" s="21" t="s">
        <v>51</v>
      </c>
      <c r="C41" s="22">
        <v>470569</v>
      </c>
      <c r="D41" s="22">
        <v>0</v>
      </c>
      <c r="E41" s="22">
        <v>470569</v>
      </c>
    </row>
    <row r="42" spans="1:5" s="39" customFormat="1" x14ac:dyDescent="0.2">
      <c r="A42" s="21" t="s">
        <v>52</v>
      </c>
      <c r="B42" s="21" t="s">
        <v>53</v>
      </c>
      <c r="C42" s="22">
        <v>-639632</v>
      </c>
      <c r="D42" s="22">
        <v>0</v>
      </c>
      <c r="E42" s="22">
        <v>-639632</v>
      </c>
    </row>
    <row r="43" spans="1:5" s="39" customFormat="1" x14ac:dyDescent="0.2">
      <c r="A43" s="21" t="s">
        <v>54</v>
      </c>
      <c r="B43" s="21" t="s">
        <v>55</v>
      </c>
      <c r="C43" s="22">
        <v>0</v>
      </c>
      <c r="D43" s="22">
        <v>0</v>
      </c>
      <c r="E43" s="22">
        <v>0</v>
      </c>
    </row>
    <row r="44" spans="1:5" x14ac:dyDescent="0.2">
      <c r="A44" s="21" t="s">
        <v>56</v>
      </c>
      <c r="B44" s="21" t="s">
        <v>274</v>
      </c>
      <c r="C44" s="22">
        <v>3343406</v>
      </c>
      <c r="D44" s="22">
        <v>0</v>
      </c>
      <c r="E44" s="22">
        <v>3343406</v>
      </c>
    </row>
    <row r="45" spans="1:5" x14ac:dyDescent="0.2">
      <c r="A45" s="21" t="s">
        <v>58</v>
      </c>
      <c r="B45" s="21" t="s">
        <v>275</v>
      </c>
      <c r="C45" s="22">
        <v>-3343406</v>
      </c>
      <c r="D45" s="22">
        <v>0</v>
      </c>
      <c r="E45" s="22">
        <v>-3343406</v>
      </c>
    </row>
    <row r="46" spans="1:5" x14ac:dyDescent="0.2">
      <c r="A46" s="21"/>
      <c r="B46" s="21"/>
      <c r="C46" s="46"/>
      <c r="D46" s="46"/>
      <c r="E46" s="46"/>
    </row>
    <row r="47" spans="1:5" x14ac:dyDescent="0.2">
      <c r="A47" s="21"/>
      <c r="B47" s="21"/>
    </row>
    <row r="48" spans="1:5" x14ac:dyDescent="0.2">
      <c r="A48" s="21"/>
      <c r="B48" s="21"/>
    </row>
    <row r="49" spans="1:2" x14ac:dyDescent="0.2">
      <c r="A49" s="21"/>
      <c r="B49" s="21"/>
    </row>
    <row r="50" spans="1:2" x14ac:dyDescent="0.2">
      <c r="A50" s="21"/>
      <c r="B50" s="21"/>
    </row>
    <row r="51" spans="1:2" x14ac:dyDescent="0.2">
      <c r="A51" s="21"/>
      <c r="B51" s="21"/>
    </row>
    <row r="52" spans="1:2" x14ac:dyDescent="0.2">
      <c r="A52" s="21"/>
      <c r="B52" s="21"/>
    </row>
    <row r="53" spans="1:2" x14ac:dyDescent="0.2">
      <c r="A53" s="21"/>
      <c r="B53" s="21"/>
    </row>
    <row r="54" spans="1:2" x14ac:dyDescent="0.2">
      <c r="A54" s="21"/>
      <c r="B54" s="21"/>
    </row>
    <row r="55" spans="1:2" x14ac:dyDescent="0.2">
      <c r="A55" s="21"/>
      <c r="B55" s="21"/>
    </row>
    <row r="56" spans="1:2" x14ac:dyDescent="0.2">
      <c r="A56" s="21"/>
      <c r="B56" s="21"/>
    </row>
    <row r="57" spans="1:2" x14ac:dyDescent="0.2">
      <c r="A57" s="21"/>
      <c r="B57" s="21"/>
    </row>
    <row r="58" spans="1:2" x14ac:dyDescent="0.2">
      <c r="A58" s="21"/>
      <c r="B58" s="21"/>
    </row>
    <row r="59" spans="1:2" x14ac:dyDescent="0.2">
      <c r="A59" s="21"/>
      <c r="B59" s="21"/>
    </row>
    <row r="60" spans="1:2" x14ac:dyDescent="0.2">
      <c r="A60" s="21"/>
      <c r="B60" s="21"/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6"/>
  <sheetViews>
    <sheetView zoomScale="75"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155</v>
      </c>
      <c r="B1" s="25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157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6" t="s">
        <v>8</v>
      </c>
      <c r="B8" s="27" t="s">
        <v>167</v>
      </c>
      <c r="C8" s="28">
        <v>10029647</v>
      </c>
      <c r="D8" s="28">
        <v>-1207834</v>
      </c>
      <c r="E8" s="28">
        <v>8821813</v>
      </c>
    </row>
    <row r="9" spans="1:5" x14ac:dyDescent="0.2">
      <c r="A9" s="26" t="s">
        <v>10</v>
      </c>
      <c r="B9" s="29" t="s">
        <v>168</v>
      </c>
      <c r="C9" s="44">
        <v>596259</v>
      </c>
      <c r="D9" s="44">
        <v>0</v>
      </c>
      <c r="E9" s="44">
        <v>596259</v>
      </c>
    </row>
    <row r="10" spans="1:5" ht="25.5" x14ac:dyDescent="0.2">
      <c r="A10" s="26" t="s">
        <v>12</v>
      </c>
      <c r="B10" s="30" t="s">
        <v>169</v>
      </c>
      <c r="C10" s="44">
        <v>2761490</v>
      </c>
      <c r="D10" s="44">
        <v>0</v>
      </c>
      <c r="E10" s="44">
        <v>2761490</v>
      </c>
    </row>
    <row r="11" spans="1:5" x14ac:dyDescent="0.2">
      <c r="A11" s="26" t="s">
        <v>14</v>
      </c>
      <c r="B11" s="31" t="s">
        <v>170</v>
      </c>
      <c r="C11" s="44">
        <v>278583</v>
      </c>
      <c r="D11" s="44">
        <v>-98854</v>
      </c>
      <c r="E11" s="44">
        <v>179729</v>
      </c>
    </row>
    <row r="12" spans="1:5" x14ac:dyDescent="0.2">
      <c r="A12" s="26" t="s">
        <v>16</v>
      </c>
      <c r="B12" s="31" t="s">
        <v>171</v>
      </c>
      <c r="C12" s="44">
        <v>438975</v>
      </c>
      <c r="D12" s="44">
        <v>0</v>
      </c>
      <c r="E12" s="44">
        <v>438975</v>
      </c>
    </row>
    <row r="13" spans="1:5" x14ac:dyDescent="0.2">
      <c r="A13" s="26" t="s">
        <v>18</v>
      </c>
      <c r="B13" s="31" t="s">
        <v>172</v>
      </c>
      <c r="C13" s="44">
        <v>4746792</v>
      </c>
      <c r="D13" s="44">
        <v>-743794</v>
      </c>
      <c r="E13" s="44">
        <v>4002998</v>
      </c>
    </row>
    <row r="14" spans="1:5" x14ac:dyDescent="0.2">
      <c r="A14" s="26" t="s">
        <v>20</v>
      </c>
      <c r="B14" s="31" t="s">
        <v>173</v>
      </c>
      <c r="C14" s="44">
        <v>3099</v>
      </c>
      <c r="D14" s="44">
        <v>-2770</v>
      </c>
      <c r="E14" s="44">
        <v>329</v>
      </c>
    </row>
    <row r="15" spans="1:5" x14ac:dyDescent="0.2">
      <c r="A15" s="26" t="s">
        <v>128</v>
      </c>
      <c r="B15" s="31" t="s">
        <v>174</v>
      </c>
      <c r="C15" s="44"/>
      <c r="D15" s="44"/>
      <c r="E15" s="44"/>
    </row>
    <row r="16" spans="1:5" x14ac:dyDescent="0.2">
      <c r="A16" s="26" t="s">
        <v>22</v>
      </c>
      <c r="B16" s="31" t="s">
        <v>175</v>
      </c>
      <c r="C16" s="44">
        <v>4559</v>
      </c>
      <c r="D16" s="44">
        <v>-1153</v>
      </c>
      <c r="E16" s="44">
        <v>3406</v>
      </c>
    </row>
    <row r="17" spans="1:5" ht="25.5" x14ac:dyDescent="0.2">
      <c r="A17" s="33" t="s">
        <v>122</v>
      </c>
      <c r="B17" s="30" t="s">
        <v>176</v>
      </c>
      <c r="C17" s="44"/>
      <c r="D17" s="44"/>
      <c r="E17" s="44"/>
    </row>
    <row r="18" spans="1:5" x14ac:dyDescent="0.2">
      <c r="A18" s="33" t="s">
        <v>177</v>
      </c>
      <c r="B18" s="31" t="s">
        <v>178</v>
      </c>
      <c r="C18" s="44">
        <v>11766</v>
      </c>
      <c r="D18" s="44">
        <v>0</v>
      </c>
      <c r="E18" s="44">
        <v>11766</v>
      </c>
    </row>
    <row r="19" spans="1:5" x14ac:dyDescent="0.2">
      <c r="A19" s="33" t="s">
        <v>179</v>
      </c>
      <c r="B19" s="31" t="s">
        <v>180</v>
      </c>
      <c r="C19" s="44"/>
      <c r="D19" s="44"/>
      <c r="E19" s="44"/>
    </row>
    <row r="20" spans="1:5" x14ac:dyDescent="0.2">
      <c r="A20" s="26" t="s">
        <v>162</v>
      </c>
      <c r="B20" s="31" t="s">
        <v>181</v>
      </c>
      <c r="C20" s="44">
        <v>9812</v>
      </c>
      <c r="D20" s="44">
        <v>-2127</v>
      </c>
      <c r="E20" s="44">
        <v>7685</v>
      </c>
    </row>
    <row r="21" spans="1:5" x14ac:dyDescent="0.2">
      <c r="A21" s="33" t="s">
        <v>182</v>
      </c>
      <c r="B21" s="31" t="s">
        <v>183</v>
      </c>
      <c r="C21" s="44"/>
      <c r="D21" s="44"/>
      <c r="E21" s="44"/>
    </row>
    <row r="22" spans="1:5" x14ac:dyDescent="0.2">
      <c r="A22" s="26" t="s">
        <v>163</v>
      </c>
      <c r="B22" s="31" t="s">
        <v>184</v>
      </c>
      <c r="C22" s="44">
        <v>719278</v>
      </c>
      <c r="D22" s="44">
        <v>-186150</v>
      </c>
      <c r="E22" s="44">
        <v>533128</v>
      </c>
    </row>
    <row r="23" spans="1:5" x14ac:dyDescent="0.2">
      <c r="A23" s="26" t="s">
        <v>164</v>
      </c>
      <c r="B23" s="31" t="s">
        <v>185</v>
      </c>
      <c r="C23" s="44">
        <v>365571</v>
      </c>
      <c r="D23" s="44">
        <v>-172986</v>
      </c>
      <c r="E23" s="44">
        <v>192585</v>
      </c>
    </row>
    <row r="24" spans="1:5" x14ac:dyDescent="0.2">
      <c r="A24" s="26" t="s">
        <v>165</v>
      </c>
      <c r="B24" s="29" t="s">
        <v>186</v>
      </c>
      <c r="C24" s="44">
        <v>93463</v>
      </c>
      <c r="D24" s="44">
        <v>0</v>
      </c>
      <c r="E24" s="44">
        <v>93463</v>
      </c>
    </row>
    <row r="25" spans="1:5" x14ac:dyDescent="0.2">
      <c r="A25" s="26" t="s">
        <v>187</v>
      </c>
      <c r="B25" s="34" t="s">
        <v>188</v>
      </c>
      <c r="C25" s="44"/>
      <c r="D25" s="44"/>
      <c r="E25" s="44"/>
    </row>
    <row r="26" spans="1:5" x14ac:dyDescent="0.2">
      <c r="A26" s="26" t="s">
        <v>28</v>
      </c>
      <c r="B26" s="34" t="s">
        <v>189</v>
      </c>
      <c r="C26" s="44">
        <v>8821813</v>
      </c>
      <c r="D26" s="44"/>
      <c r="E26" s="44">
        <v>8821813</v>
      </c>
    </row>
    <row r="27" spans="1:5" x14ac:dyDescent="0.2">
      <c r="A27" s="26" t="s">
        <v>30</v>
      </c>
      <c r="B27" s="31" t="s">
        <v>190</v>
      </c>
      <c r="C27" s="44">
        <v>7053914</v>
      </c>
      <c r="D27" s="44"/>
      <c r="E27" s="44">
        <v>7053914</v>
      </c>
    </row>
    <row r="28" spans="1:5" x14ac:dyDescent="0.2">
      <c r="A28" s="26" t="s">
        <v>32</v>
      </c>
      <c r="B28" s="35" t="s">
        <v>191</v>
      </c>
      <c r="C28" s="44">
        <v>813565</v>
      </c>
      <c r="D28" s="44"/>
      <c r="E28" s="44">
        <v>813565</v>
      </c>
    </row>
    <row r="29" spans="1:5" x14ac:dyDescent="0.2">
      <c r="A29" s="26" t="s">
        <v>34</v>
      </c>
      <c r="B29" s="31" t="s">
        <v>192</v>
      </c>
      <c r="C29" s="44">
        <v>6106897</v>
      </c>
      <c r="D29" s="44"/>
      <c r="E29" s="44">
        <v>6106897</v>
      </c>
    </row>
    <row r="30" spans="1:5" x14ac:dyDescent="0.2">
      <c r="A30" s="26" t="s">
        <v>36</v>
      </c>
      <c r="B30" s="31" t="s">
        <v>193</v>
      </c>
      <c r="C30" s="44">
        <v>11606</v>
      </c>
      <c r="D30" s="44"/>
      <c r="E30" s="44">
        <v>11606</v>
      </c>
    </row>
    <row r="31" spans="1:5" x14ac:dyDescent="0.2">
      <c r="A31" s="26" t="s">
        <v>134</v>
      </c>
      <c r="B31" s="31" t="s">
        <v>194</v>
      </c>
      <c r="C31" s="44"/>
      <c r="D31" s="44"/>
      <c r="E31" s="44"/>
    </row>
    <row r="32" spans="1:5" x14ac:dyDescent="0.2">
      <c r="A32" s="26" t="s">
        <v>38</v>
      </c>
      <c r="B32" s="31" t="s">
        <v>195</v>
      </c>
      <c r="C32" s="44">
        <v>3880</v>
      </c>
      <c r="D32" s="44"/>
      <c r="E32" s="44">
        <v>3880</v>
      </c>
    </row>
    <row r="33" spans="1:5" x14ac:dyDescent="0.2">
      <c r="A33" s="33" t="s">
        <v>40</v>
      </c>
      <c r="B33" s="36" t="s">
        <v>196</v>
      </c>
      <c r="C33" s="44">
        <v>1682</v>
      </c>
      <c r="D33" s="44"/>
      <c r="E33" s="44">
        <v>1682</v>
      </c>
    </row>
    <row r="34" spans="1:5" ht="25.5" x14ac:dyDescent="0.2">
      <c r="A34" s="33" t="s">
        <v>136</v>
      </c>
      <c r="B34" s="37" t="s">
        <v>197</v>
      </c>
      <c r="C34" s="44"/>
      <c r="D34" s="44"/>
      <c r="E34" s="44"/>
    </row>
    <row r="35" spans="1:5" x14ac:dyDescent="0.2">
      <c r="A35" s="26" t="s">
        <v>42</v>
      </c>
      <c r="B35" s="31" t="s">
        <v>198</v>
      </c>
      <c r="C35" s="44">
        <v>44830</v>
      </c>
      <c r="D35" s="44"/>
      <c r="E35" s="44">
        <v>44830</v>
      </c>
    </row>
    <row r="36" spans="1:5" x14ac:dyDescent="0.2">
      <c r="A36" s="26" t="s">
        <v>44</v>
      </c>
      <c r="B36" s="31" t="s">
        <v>199</v>
      </c>
      <c r="C36" s="44">
        <v>0</v>
      </c>
      <c r="D36" s="44"/>
      <c r="E36" s="44">
        <v>0</v>
      </c>
    </row>
    <row r="37" spans="1:5" x14ac:dyDescent="0.2">
      <c r="A37" s="26" t="s">
        <v>138</v>
      </c>
      <c r="B37" s="31" t="s">
        <v>200</v>
      </c>
      <c r="C37" s="44">
        <v>38688</v>
      </c>
      <c r="D37" s="44"/>
      <c r="E37" s="44">
        <v>38688</v>
      </c>
    </row>
    <row r="38" spans="1:5" x14ac:dyDescent="0.2">
      <c r="A38" s="26" t="s">
        <v>166</v>
      </c>
      <c r="B38" s="29" t="s">
        <v>201</v>
      </c>
      <c r="C38" s="44">
        <v>32766</v>
      </c>
      <c r="D38" s="44"/>
      <c r="E38" s="44">
        <v>32766</v>
      </c>
    </row>
    <row r="39" spans="1:5" x14ac:dyDescent="0.2">
      <c r="A39" s="26" t="s">
        <v>46</v>
      </c>
      <c r="B39" s="31" t="s">
        <v>202</v>
      </c>
      <c r="C39" s="44">
        <v>1767899</v>
      </c>
      <c r="D39" s="44"/>
      <c r="E39" s="44">
        <v>1767899</v>
      </c>
    </row>
    <row r="40" spans="1:5" x14ac:dyDescent="0.2">
      <c r="A40" s="26" t="s">
        <v>48</v>
      </c>
      <c r="B40" s="37" t="s">
        <v>203</v>
      </c>
      <c r="C40" s="44">
        <v>1912648</v>
      </c>
      <c r="D40" s="44"/>
      <c r="E40" s="44">
        <v>1912648</v>
      </c>
    </row>
    <row r="41" spans="1:5" x14ac:dyDescent="0.2">
      <c r="A41" s="26" t="s">
        <v>50</v>
      </c>
      <c r="B41" s="31" t="s">
        <v>204</v>
      </c>
      <c r="C41" s="44">
        <v>470570</v>
      </c>
      <c r="D41" s="44"/>
      <c r="E41" s="44">
        <v>470570</v>
      </c>
    </row>
    <row r="42" spans="1:5" s="39" customFormat="1" x14ac:dyDescent="0.2">
      <c r="A42" s="38" t="s">
        <v>52</v>
      </c>
      <c r="B42" s="36" t="s">
        <v>205</v>
      </c>
      <c r="C42" s="45">
        <v>4043</v>
      </c>
      <c r="D42" s="45"/>
      <c r="E42" s="45">
        <v>4043</v>
      </c>
    </row>
    <row r="43" spans="1:5" s="39" customFormat="1" x14ac:dyDescent="0.2">
      <c r="A43" s="38" t="s">
        <v>52</v>
      </c>
      <c r="B43" s="36" t="s">
        <v>206</v>
      </c>
      <c r="C43" s="45">
        <v>619362</v>
      </c>
      <c r="D43" s="45"/>
      <c r="E43" s="45">
        <v>619362</v>
      </c>
    </row>
    <row r="44" spans="1:5" x14ac:dyDescent="0.2">
      <c r="A44" s="26" t="s">
        <v>54</v>
      </c>
      <c r="B44" s="29" t="s">
        <v>207</v>
      </c>
      <c r="C44" s="44"/>
      <c r="D44" s="44"/>
      <c r="E44" s="44"/>
    </row>
    <row r="45" spans="1:5" x14ac:dyDescent="0.2">
      <c r="A45" s="26" t="s">
        <v>56</v>
      </c>
      <c r="B45" s="26" t="s">
        <v>57</v>
      </c>
      <c r="C45" s="46">
        <v>3477265</v>
      </c>
      <c r="D45" s="46"/>
      <c r="E45" s="46">
        <v>3477265</v>
      </c>
    </row>
    <row r="46" spans="1:5" x14ac:dyDescent="0.2">
      <c r="A46" s="26" t="s">
        <v>58</v>
      </c>
      <c r="B46" s="26" t="s">
        <v>59</v>
      </c>
      <c r="C46" s="46">
        <v>-3477265</v>
      </c>
      <c r="D46" s="46"/>
      <c r="E46" s="46">
        <v>-3477265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33"/>
  <sheetViews>
    <sheetView workbookViewId="0">
      <selection sqref="A1:IV65536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155</v>
      </c>
      <c r="B1" s="25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154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121</v>
      </c>
      <c r="C8" s="22">
        <v>9178013</v>
      </c>
      <c r="D8" s="22">
        <v>-738146</v>
      </c>
      <c r="E8" s="22">
        <v>8439867</v>
      </c>
    </row>
    <row r="9" spans="1:5" x14ac:dyDescent="0.2">
      <c r="A9" s="21" t="s">
        <v>10</v>
      </c>
      <c r="B9" s="21" t="s">
        <v>11</v>
      </c>
      <c r="C9" s="22">
        <v>484413</v>
      </c>
      <c r="D9" s="22">
        <v>0</v>
      </c>
      <c r="E9" s="22">
        <v>484413</v>
      </c>
    </row>
    <row r="10" spans="1:5" x14ac:dyDescent="0.2">
      <c r="A10" s="21" t="s">
        <v>12</v>
      </c>
      <c r="B10" s="21" t="s">
        <v>13</v>
      </c>
      <c r="C10" s="22">
        <v>1909274</v>
      </c>
      <c r="D10" s="22">
        <v>0</v>
      </c>
      <c r="E10" s="22">
        <v>1909274</v>
      </c>
    </row>
    <row r="11" spans="1:5" x14ac:dyDescent="0.2">
      <c r="A11" s="21" t="s">
        <v>14</v>
      </c>
      <c r="B11" s="21" t="s">
        <v>15</v>
      </c>
      <c r="C11" s="22">
        <v>228105</v>
      </c>
      <c r="D11" s="22">
        <v>-54984</v>
      </c>
      <c r="E11" s="22">
        <v>173121</v>
      </c>
    </row>
    <row r="12" spans="1:5" x14ac:dyDescent="0.2">
      <c r="A12" s="21" t="s">
        <v>16</v>
      </c>
      <c r="B12" s="21" t="s">
        <v>17</v>
      </c>
      <c r="C12" s="22">
        <v>780341</v>
      </c>
      <c r="D12" s="22">
        <v>0</v>
      </c>
      <c r="E12" s="22">
        <v>780341</v>
      </c>
    </row>
    <row r="13" spans="1:5" x14ac:dyDescent="0.2">
      <c r="A13" s="21" t="s">
        <v>18</v>
      </c>
      <c r="B13" s="21" t="s">
        <v>19</v>
      </c>
      <c r="C13" s="22">
        <v>4632679</v>
      </c>
      <c r="D13" s="22">
        <v>-422795</v>
      </c>
      <c r="E13" s="22">
        <v>4209884</v>
      </c>
    </row>
    <row r="14" spans="1:5" x14ac:dyDescent="0.2">
      <c r="A14" s="21" t="s">
        <v>20</v>
      </c>
      <c r="B14" s="21" t="s">
        <v>21</v>
      </c>
      <c r="C14" s="22">
        <v>3183</v>
      </c>
      <c r="D14" s="22">
        <v>-2896</v>
      </c>
      <c r="E14" s="22">
        <v>287</v>
      </c>
    </row>
    <row r="15" spans="1:5" x14ac:dyDescent="0.2">
      <c r="A15" s="21" t="s">
        <v>22</v>
      </c>
      <c r="B15" s="21" t="s">
        <v>23</v>
      </c>
      <c r="C15" s="22">
        <v>4559</v>
      </c>
      <c r="D15" s="22">
        <v>-1153</v>
      </c>
      <c r="E15" s="22">
        <v>3406</v>
      </c>
    </row>
    <row r="16" spans="1:5" x14ac:dyDescent="0.2">
      <c r="A16" s="21" t="s">
        <v>122</v>
      </c>
      <c r="B16" s="21" t="s">
        <v>123</v>
      </c>
      <c r="C16" s="22">
        <v>9812</v>
      </c>
      <c r="D16" s="22">
        <v>-1418</v>
      </c>
      <c r="E16" s="22">
        <v>8394</v>
      </c>
    </row>
    <row r="17" spans="1:5" x14ac:dyDescent="0.2">
      <c r="A17" s="21" t="s">
        <v>24</v>
      </c>
      <c r="B17" s="21" t="s">
        <v>25</v>
      </c>
      <c r="C17" s="22">
        <v>719649</v>
      </c>
      <c r="D17" s="22">
        <v>-179137</v>
      </c>
      <c r="E17" s="22">
        <v>540512</v>
      </c>
    </row>
    <row r="18" spans="1:5" x14ac:dyDescent="0.2">
      <c r="A18" s="21" t="s">
        <v>26</v>
      </c>
      <c r="B18" s="21" t="s">
        <v>27</v>
      </c>
      <c r="C18" s="22">
        <v>405998</v>
      </c>
      <c r="D18" s="22">
        <v>-75763</v>
      </c>
      <c r="E18" s="22">
        <v>330235</v>
      </c>
    </row>
    <row r="19" spans="1:5" x14ac:dyDescent="0.2">
      <c r="A19" s="21" t="s">
        <v>28</v>
      </c>
      <c r="B19" s="21" t="s">
        <v>29</v>
      </c>
      <c r="C19" s="22">
        <v>8439867</v>
      </c>
      <c r="D19" s="22">
        <v>0</v>
      </c>
      <c r="E19" s="22">
        <v>8439867</v>
      </c>
    </row>
    <row r="20" spans="1:5" x14ac:dyDescent="0.2">
      <c r="A20" s="21" t="s">
        <v>30</v>
      </c>
      <c r="B20" s="21" t="s">
        <v>31</v>
      </c>
      <c r="C20" s="22">
        <v>6346941</v>
      </c>
      <c r="D20" s="22">
        <v>0</v>
      </c>
      <c r="E20" s="22">
        <v>6346941</v>
      </c>
    </row>
    <row r="21" spans="1:5" x14ac:dyDescent="0.2">
      <c r="A21" s="21" t="s">
        <v>32</v>
      </c>
      <c r="B21" s="21" t="s">
        <v>33</v>
      </c>
      <c r="C21" s="22">
        <v>684218</v>
      </c>
      <c r="D21" s="22">
        <v>0</v>
      </c>
      <c r="E21" s="22">
        <v>684218</v>
      </c>
    </row>
    <row r="22" spans="1:5" x14ac:dyDescent="0.2">
      <c r="A22" s="21" t="s">
        <v>34</v>
      </c>
      <c r="B22" s="21" t="s">
        <v>35</v>
      </c>
      <c r="C22" s="22">
        <v>5491284</v>
      </c>
      <c r="D22" s="22">
        <v>0</v>
      </c>
      <c r="E22" s="22">
        <v>5491284</v>
      </c>
    </row>
    <row r="23" spans="1:5" x14ac:dyDescent="0.2">
      <c r="A23" s="21" t="s">
        <v>36</v>
      </c>
      <c r="B23" s="21" t="s">
        <v>37</v>
      </c>
      <c r="C23" s="22">
        <v>6073</v>
      </c>
      <c r="D23" s="22">
        <v>0</v>
      </c>
      <c r="E23" s="22">
        <v>6073</v>
      </c>
    </row>
    <row r="24" spans="1:5" x14ac:dyDescent="0.2">
      <c r="A24" s="21" t="s">
        <v>38</v>
      </c>
      <c r="B24" s="21" t="s">
        <v>39</v>
      </c>
      <c r="C24" s="22">
        <v>3880</v>
      </c>
      <c r="D24" s="22">
        <v>0</v>
      </c>
      <c r="E24" s="22">
        <v>3880</v>
      </c>
    </row>
    <row r="25" spans="1:5" x14ac:dyDescent="0.2">
      <c r="A25" s="21" t="s">
        <v>40</v>
      </c>
      <c r="B25" s="21" t="s">
        <v>41</v>
      </c>
      <c r="C25" s="22">
        <v>31668</v>
      </c>
      <c r="D25" s="22">
        <v>0</v>
      </c>
      <c r="E25" s="22">
        <v>31668</v>
      </c>
    </row>
    <row r="26" spans="1:5" x14ac:dyDescent="0.2">
      <c r="A26" s="21" t="s">
        <v>42</v>
      </c>
      <c r="B26" s="21" t="s">
        <v>43</v>
      </c>
      <c r="C26" s="22">
        <v>118702</v>
      </c>
      <c r="D26" s="22">
        <v>0</v>
      </c>
      <c r="E26" s="22">
        <v>118702</v>
      </c>
    </row>
    <row r="27" spans="1:5" x14ac:dyDescent="0.2">
      <c r="A27" s="21" t="s">
        <v>44</v>
      </c>
      <c r="B27" s="21" t="s">
        <v>45</v>
      </c>
      <c r="C27" s="22">
        <v>11116</v>
      </c>
      <c r="D27" s="22">
        <v>0</v>
      </c>
      <c r="E27" s="22">
        <v>11116</v>
      </c>
    </row>
    <row r="28" spans="1:5" x14ac:dyDescent="0.2">
      <c r="A28" s="21" t="s">
        <v>46</v>
      </c>
      <c r="B28" s="21" t="s">
        <v>47</v>
      </c>
      <c r="C28" s="22">
        <v>2092926</v>
      </c>
      <c r="D28" s="22">
        <v>0</v>
      </c>
      <c r="E28" s="22">
        <v>2092926</v>
      </c>
    </row>
    <row r="29" spans="1:5" x14ac:dyDescent="0.2">
      <c r="A29" s="21" t="s">
        <v>48</v>
      </c>
      <c r="B29" s="21" t="s">
        <v>49</v>
      </c>
      <c r="C29" s="22">
        <v>1912649</v>
      </c>
      <c r="D29" s="22">
        <v>0</v>
      </c>
      <c r="E29" s="22">
        <v>1912649</v>
      </c>
    </row>
    <row r="30" spans="1:5" x14ac:dyDescent="0.2">
      <c r="A30" s="21" t="s">
        <v>50</v>
      </c>
      <c r="B30" s="21" t="s">
        <v>51</v>
      </c>
      <c r="C30" s="22">
        <v>475153</v>
      </c>
      <c r="D30" s="22">
        <v>0</v>
      </c>
      <c r="E30" s="22">
        <v>475153</v>
      </c>
    </row>
    <row r="31" spans="1:5" x14ac:dyDescent="0.2">
      <c r="A31" s="21" t="s">
        <v>52</v>
      </c>
      <c r="B31" s="21" t="s">
        <v>53</v>
      </c>
      <c r="C31" s="22">
        <v>-294876</v>
      </c>
      <c r="D31" s="22">
        <v>0</v>
      </c>
      <c r="E31" s="22">
        <v>-294876</v>
      </c>
    </row>
    <row r="32" spans="1:5" x14ac:dyDescent="0.2">
      <c r="A32" s="21" t="s">
        <v>56</v>
      </c>
      <c r="B32" s="21" t="s">
        <v>57</v>
      </c>
      <c r="C32" s="22">
        <v>3160314</v>
      </c>
      <c r="D32" s="22">
        <v>0</v>
      </c>
      <c r="E32" s="22">
        <v>3160314</v>
      </c>
    </row>
    <row r="33" spans="1:5" x14ac:dyDescent="0.2">
      <c r="A33" s="21" t="s">
        <v>58</v>
      </c>
      <c r="B33" s="21" t="s">
        <v>59</v>
      </c>
      <c r="C33" s="22">
        <v>-3160314</v>
      </c>
      <c r="D33" s="22">
        <v>0</v>
      </c>
      <c r="E33" s="22">
        <v>-3160314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3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155</v>
      </c>
      <c r="B1" s="25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152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121</v>
      </c>
      <c r="C8" s="22">
        <v>8164958</v>
      </c>
      <c r="D8" s="22">
        <v>-489989</v>
      </c>
      <c r="E8" s="22">
        <v>7674969</v>
      </c>
    </row>
    <row r="9" spans="1:5" x14ac:dyDescent="0.2">
      <c r="A9" s="21" t="s">
        <v>10</v>
      </c>
      <c r="B9" s="21" t="s">
        <v>11</v>
      </c>
      <c r="C9" s="22">
        <v>771453</v>
      </c>
      <c r="D9" s="22">
        <v>0</v>
      </c>
      <c r="E9" s="22">
        <v>771453</v>
      </c>
    </row>
    <row r="10" spans="1:5" x14ac:dyDescent="0.2">
      <c r="A10" s="21" t="s">
        <v>12</v>
      </c>
      <c r="B10" s="21" t="s">
        <v>13</v>
      </c>
      <c r="C10" s="22">
        <v>1140993</v>
      </c>
      <c r="D10" s="22">
        <v>0</v>
      </c>
      <c r="E10" s="22">
        <v>1140993</v>
      </c>
    </row>
    <row r="11" spans="1:5" x14ac:dyDescent="0.2">
      <c r="A11" s="21" t="s">
        <v>14</v>
      </c>
      <c r="B11" s="21" t="s">
        <v>15</v>
      </c>
      <c r="C11" s="22">
        <v>195804</v>
      </c>
      <c r="D11" s="22">
        <v>-25968</v>
      </c>
      <c r="E11" s="22">
        <v>169836</v>
      </c>
    </row>
    <row r="12" spans="1:5" x14ac:dyDescent="0.2">
      <c r="A12" s="21" t="s">
        <v>16</v>
      </c>
      <c r="B12" s="21" t="s">
        <v>17</v>
      </c>
      <c r="C12" s="22">
        <v>167105</v>
      </c>
      <c r="D12" s="22">
        <v>0</v>
      </c>
      <c r="E12" s="22">
        <v>167105</v>
      </c>
    </row>
    <row r="13" spans="1:5" x14ac:dyDescent="0.2">
      <c r="A13" s="21" t="s">
        <v>18</v>
      </c>
      <c r="B13" s="21" t="s">
        <v>19</v>
      </c>
      <c r="C13" s="22">
        <v>4942345</v>
      </c>
      <c r="D13" s="22">
        <v>-262925</v>
      </c>
      <c r="E13" s="22">
        <v>4679420</v>
      </c>
    </row>
    <row r="14" spans="1:5" x14ac:dyDescent="0.2">
      <c r="A14" s="21" t="s">
        <v>20</v>
      </c>
      <c r="B14" s="21" t="s">
        <v>21</v>
      </c>
      <c r="C14" s="22">
        <v>3183</v>
      </c>
      <c r="D14" s="22">
        <v>-2770</v>
      </c>
      <c r="E14" s="22">
        <v>413</v>
      </c>
    </row>
    <row r="15" spans="1:5" x14ac:dyDescent="0.2">
      <c r="A15" s="21" t="s">
        <v>22</v>
      </c>
      <c r="B15" s="21" t="s">
        <v>23</v>
      </c>
      <c r="C15" s="22">
        <v>4559</v>
      </c>
      <c r="D15" s="22">
        <v>-1153</v>
      </c>
      <c r="E15" s="22">
        <v>3406</v>
      </c>
    </row>
    <row r="16" spans="1:5" x14ac:dyDescent="0.2">
      <c r="A16" s="21" t="s">
        <v>122</v>
      </c>
      <c r="B16" s="21" t="s">
        <v>123</v>
      </c>
      <c r="C16" s="22">
        <v>5451</v>
      </c>
      <c r="D16" s="22">
        <v>-1146</v>
      </c>
      <c r="E16" s="22">
        <v>4305</v>
      </c>
    </row>
    <row r="17" spans="1:5" x14ac:dyDescent="0.2">
      <c r="A17" s="21" t="s">
        <v>24</v>
      </c>
      <c r="B17" s="21" t="s">
        <v>25</v>
      </c>
      <c r="C17" s="22">
        <v>714908</v>
      </c>
      <c r="D17" s="22">
        <v>-170122</v>
      </c>
      <c r="E17" s="22">
        <v>544786</v>
      </c>
    </row>
    <row r="18" spans="1:5" x14ac:dyDescent="0.2">
      <c r="A18" s="21" t="s">
        <v>26</v>
      </c>
      <c r="B18" s="21" t="s">
        <v>27</v>
      </c>
      <c r="C18" s="22">
        <v>219157</v>
      </c>
      <c r="D18" s="22">
        <v>-25905</v>
      </c>
      <c r="E18" s="22">
        <v>193252</v>
      </c>
    </row>
    <row r="19" spans="1:5" x14ac:dyDescent="0.2">
      <c r="A19" s="21" t="s">
        <v>28</v>
      </c>
      <c r="B19" s="21" t="s">
        <v>29</v>
      </c>
      <c r="C19" s="22">
        <v>7674969</v>
      </c>
      <c r="D19" s="22">
        <v>0</v>
      </c>
      <c r="E19" s="22">
        <v>7674969</v>
      </c>
    </row>
    <row r="20" spans="1:5" x14ac:dyDescent="0.2">
      <c r="A20" s="21" t="s">
        <v>30</v>
      </c>
      <c r="B20" s="21" t="s">
        <v>31</v>
      </c>
      <c r="C20" s="22">
        <v>6097742</v>
      </c>
      <c r="D20" s="22">
        <v>0</v>
      </c>
      <c r="E20" s="22">
        <v>6097742</v>
      </c>
    </row>
    <row r="21" spans="1:5" x14ac:dyDescent="0.2">
      <c r="A21" s="21" t="s">
        <v>32</v>
      </c>
      <c r="B21" s="21" t="s">
        <v>33</v>
      </c>
      <c r="C21" s="22">
        <v>1625355</v>
      </c>
      <c r="D21" s="22">
        <v>0</v>
      </c>
      <c r="E21" s="22">
        <v>1625355</v>
      </c>
    </row>
    <row r="22" spans="1:5" x14ac:dyDescent="0.2">
      <c r="A22" s="21" t="s">
        <v>34</v>
      </c>
      <c r="B22" s="21" t="s">
        <v>35</v>
      </c>
      <c r="C22" s="22">
        <v>4332891</v>
      </c>
      <c r="D22" s="22">
        <v>0</v>
      </c>
      <c r="E22" s="22">
        <v>4332891</v>
      </c>
    </row>
    <row r="23" spans="1:5" x14ac:dyDescent="0.2">
      <c r="A23" s="21" t="s">
        <v>36</v>
      </c>
      <c r="B23" s="21" t="s">
        <v>37</v>
      </c>
      <c r="C23" s="22">
        <v>11535</v>
      </c>
      <c r="D23" s="22">
        <v>0</v>
      </c>
      <c r="E23" s="22">
        <v>11535</v>
      </c>
    </row>
    <row r="24" spans="1:5" x14ac:dyDescent="0.2">
      <c r="A24" s="21" t="s">
        <v>38</v>
      </c>
      <c r="B24" s="21" t="s">
        <v>39</v>
      </c>
      <c r="C24" s="22">
        <v>3880</v>
      </c>
      <c r="D24" s="22">
        <v>0</v>
      </c>
      <c r="E24" s="22">
        <v>3880</v>
      </c>
    </row>
    <row r="25" spans="1:5" x14ac:dyDescent="0.2">
      <c r="A25" s="21" t="s">
        <v>40</v>
      </c>
      <c r="B25" s="21" t="s">
        <v>41</v>
      </c>
      <c r="C25" s="22">
        <v>40265</v>
      </c>
      <c r="D25" s="22">
        <v>0</v>
      </c>
      <c r="E25" s="22">
        <v>40265</v>
      </c>
    </row>
    <row r="26" spans="1:5" x14ac:dyDescent="0.2">
      <c r="A26" s="21" t="s">
        <v>42</v>
      </c>
      <c r="B26" s="21" t="s">
        <v>43</v>
      </c>
      <c r="C26" s="22">
        <v>75343</v>
      </c>
      <c r="D26" s="22">
        <v>0</v>
      </c>
      <c r="E26" s="22">
        <v>75343</v>
      </c>
    </row>
    <row r="27" spans="1:5" x14ac:dyDescent="0.2">
      <c r="A27" s="21" t="s">
        <v>44</v>
      </c>
      <c r="B27" s="21" t="s">
        <v>45</v>
      </c>
      <c r="C27" s="22">
        <v>8473</v>
      </c>
      <c r="D27" s="22">
        <v>0</v>
      </c>
      <c r="E27" s="22">
        <v>8473</v>
      </c>
    </row>
    <row r="28" spans="1:5" x14ac:dyDescent="0.2">
      <c r="A28" s="21" t="s">
        <v>46</v>
      </c>
      <c r="B28" s="21" t="s">
        <v>47</v>
      </c>
      <c r="C28" s="22">
        <v>1577227</v>
      </c>
      <c r="D28" s="22">
        <v>0</v>
      </c>
      <c r="E28" s="22">
        <v>1577227</v>
      </c>
    </row>
    <row r="29" spans="1:5" x14ac:dyDescent="0.2">
      <c r="A29" s="21" t="s">
        <v>48</v>
      </c>
      <c r="B29" s="21" t="s">
        <v>49</v>
      </c>
      <c r="C29" s="22">
        <v>1081248</v>
      </c>
      <c r="D29" s="22">
        <v>0</v>
      </c>
      <c r="E29" s="22">
        <v>1081248</v>
      </c>
    </row>
    <row r="30" spans="1:5" x14ac:dyDescent="0.2">
      <c r="A30" s="21" t="s">
        <v>50</v>
      </c>
      <c r="B30" s="21" t="s">
        <v>51</v>
      </c>
      <c r="C30" s="22">
        <v>475153</v>
      </c>
      <c r="D30" s="22">
        <v>0</v>
      </c>
      <c r="E30" s="22">
        <v>475153</v>
      </c>
    </row>
    <row r="31" spans="1:5" x14ac:dyDescent="0.2">
      <c r="A31" s="21" t="s">
        <v>52</v>
      </c>
      <c r="B31" s="21" t="s">
        <v>53</v>
      </c>
      <c r="C31" s="22">
        <v>20826</v>
      </c>
      <c r="D31" s="22">
        <v>0</v>
      </c>
      <c r="E31" s="22">
        <v>20826</v>
      </c>
    </row>
    <row r="32" spans="1:5" x14ac:dyDescent="0.2">
      <c r="A32" s="21" t="s">
        <v>56</v>
      </c>
      <c r="B32" s="21" t="s">
        <v>57</v>
      </c>
      <c r="C32" s="22">
        <v>2611760</v>
      </c>
      <c r="D32" s="22">
        <v>0</v>
      </c>
      <c r="E32" s="22">
        <v>2611760</v>
      </c>
    </row>
    <row r="33" spans="1:5" x14ac:dyDescent="0.2">
      <c r="A33" s="21" t="s">
        <v>58</v>
      </c>
      <c r="B33" s="21" t="s">
        <v>59</v>
      </c>
      <c r="C33" s="22">
        <v>-2611760</v>
      </c>
      <c r="D33" s="22">
        <v>0</v>
      </c>
      <c r="E33" s="22">
        <v>-2611760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E33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155</v>
      </c>
      <c r="B1" s="25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150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121</v>
      </c>
      <c r="C8" s="22">
        <v>7933615</v>
      </c>
      <c r="D8" s="22">
        <v>-460933</v>
      </c>
      <c r="E8" s="22">
        <v>7472682</v>
      </c>
    </row>
    <row r="9" spans="1:5" x14ac:dyDescent="0.2">
      <c r="A9" s="21" t="s">
        <v>10</v>
      </c>
      <c r="B9" s="21" t="s">
        <v>11</v>
      </c>
      <c r="C9" s="22">
        <v>816686</v>
      </c>
      <c r="D9" s="22">
        <v>0</v>
      </c>
      <c r="E9" s="22">
        <v>816686</v>
      </c>
    </row>
    <row r="10" spans="1:5" x14ac:dyDescent="0.2">
      <c r="A10" s="21" t="s">
        <v>12</v>
      </c>
      <c r="B10" s="21" t="s">
        <v>13</v>
      </c>
      <c r="C10" s="22">
        <v>874190</v>
      </c>
      <c r="D10" s="22">
        <v>0</v>
      </c>
      <c r="E10" s="22">
        <v>874190</v>
      </c>
    </row>
    <row r="11" spans="1:5" x14ac:dyDescent="0.2">
      <c r="A11" s="21" t="s">
        <v>14</v>
      </c>
      <c r="B11" s="21" t="s">
        <v>15</v>
      </c>
      <c r="C11" s="22">
        <v>143629</v>
      </c>
      <c r="D11" s="22">
        <v>-23205</v>
      </c>
      <c r="E11" s="22">
        <v>120424</v>
      </c>
    </row>
    <row r="12" spans="1:5" x14ac:dyDescent="0.2">
      <c r="A12" s="21" t="s">
        <v>16</v>
      </c>
      <c r="B12" s="21" t="s">
        <v>17</v>
      </c>
      <c r="C12" s="22">
        <v>49780</v>
      </c>
      <c r="D12" s="22">
        <v>0</v>
      </c>
      <c r="E12" s="22">
        <v>49780</v>
      </c>
    </row>
    <row r="13" spans="1:5" x14ac:dyDescent="0.2">
      <c r="A13" s="21" t="s">
        <v>18</v>
      </c>
      <c r="B13" s="21" t="s">
        <v>19</v>
      </c>
      <c r="C13" s="22">
        <v>5162085</v>
      </c>
      <c r="D13" s="22">
        <v>-245860</v>
      </c>
      <c r="E13" s="22">
        <v>4916225</v>
      </c>
    </row>
    <row r="14" spans="1:5" x14ac:dyDescent="0.2">
      <c r="A14" s="21" t="s">
        <v>20</v>
      </c>
      <c r="B14" s="21" t="s">
        <v>21</v>
      </c>
      <c r="C14" s="22">
        <v>3269</v>
      </c>
      <c r="D14" s="22">
        <v>-2770</v>
      </c>
      <c r="E14" s="22">
        <v>499</v>
      </c>
    </row>
    <row r="15" spans="1:5" x14ac:dyDescent="0.2">
      <c r="A15" s="21" t="s">
        <v>22</v>
      </c>
      <c r="B15" s="21" t="s">
        <v>23</v>
      </c>
      <c r="C15" s="22">
        <v>4559</v>
      </c>
      <c r="D15" s="22">
        <v>-1153</v>
      </c>
      <c r="E15" s="22">
        <v>3406</v>
      </c>
    </row>
    <row r="16" spans="1:5" x14ac:dyDescent="0.2">
      <c r="A16" s="21" t="s">
        <v>122</v>
      </c>
      <c r="B16" s="21" t="s">
        <v>123</v>
      </c>
      <c r="C16" s="22">
        <v>5451</v>
      </c>
      <c r="D16" s="22">
        <v>-873</v>
      </c>
      <c r="E16" s="22">
        <v>4578</v>
      </c>
    </row>
    <row r="17" spans="1:5" x14ac:dyDescent="0.2">
      <c r="A17" s="21" t="s">
        <v>24</v>
      </c>
      <c r="B17" s="21" t="s">
        <v>25</v>
      </c>
      <c r="C17" s="22">
        <v>705277</v>
      </c>
      <c r="D17" s="22">
        <v>-161107</v>
      </c>
      <c r="E17" s="22">
        <v>544170</v>
      </c>
    </row>
    <row r="18" spans="1:5" x14ac:dyDescent="0.2">
      <c r="A18" s="21" t="s">
        <v>26</v>
      </c>
      <c r="B18" s="21" t="s">
        <v>27</v>
      </c>
      <c r="C18" s="22">
        <v>168689</v>
      </c>
      <c r="D18" s="22">
        <v>-25965</v>
      </c>
      <c r="E18" s="22">
        <v>142724</v>
      </c>
    </row>
    <row r="19" spans="1:5" x14ac:dyDescent="0.2">
      <c r="A19" s="21" t="s">
        <v>28</v>
      </c>
      <c r="B19" s="21" t="s">
        <v>29</v>
      </c>
      <c r="C19" s="22">
        <v>7472682</v>
      </c>
      <c r="D19" s="22">
        <v>0</v>
      </c>
      <c r="E19" s="22">
        <v>7472682</v>
      </c>
    </row>
    <row r="20" spans="1:5" x14ac:dyDescent="0.2">
      <c r="A20" s="21" t="s">
        <v>30</v>
      </c>
      <c r="B20" s="21" t="s">
        <v>31</v>
      </c>
      <c r="C20" s="22">
        <v>5834846</v>
      </c>
      <c r="D20" s="22">
        <v>0</v>
      </c>
      <c r="E20" s="22">
        <v>5834846</v>
      </c>
    </row>
    <row r="21" spans="1:5" x14ac:dyDescent="0.2">
      <c r="A21" s="21" t="s">
        <v>32</v>
      </c>
      <c r="B21" s="21" t="s">
        <v>33</v>
      </c>
      <c r="C21" s="22">
        <v>958027</v>
      </c>
      <c r="D21" s="22">
        <v>0</v>
      </c>
      <c r="E21" s="22">
        <v>958027</v>
      </c>
    </row>
    <row r="22" spans="1:5" x14ac:dyDescent="0.2">
      <c r="A22" s="21" t="s">
        <v>34</v>
      </c>
      <c r="B22" s="21" t="s">
        <v>35</v>
      </c>
      <c r="C22" s="22">
        <v>4751765</v>
      </c>
      <c r="D22" s="22">
        <v>0</v>
      </c>
      <c r="E22" s="22">
        <v>4751765</v>
      </c>
    </row>
    <row r="23" spans="1:5" x14ac:dyDescent="0.2">
      <c r="A23" s="21" t="s">
        <v>36</v>
      </c>
      <c r="B23" s="21" t="s">
        <v>37</v>
      </c>
      <c r="C23" s="22">
        <v>6409</v>
      </c>
      <c r="D23" s="22">
        <v>0</v>
      </c>
      <c r="E23" s="22">
        <v>6409</v>
      </c>
    </row>
    <row r="24" spans="1:5" x14ac:dyDescent="0.2">
      <c r="A24" s="21" t="s">
        <v>38</v>
      </c>
      <c r="B24" s="21" t="s">
        <v>39</v>
      </c>
      <c r="C24" s="22">
        <v>3917</v>
      </c>
      <c r="D24" s="22">
        <v>0</v>
      </c>
      <c r="E24" s="22">
        <v>3917</v>
      </c>
    </row>
    <row r="25" spans="1:5" x14ac:dyDescent="0.2">
      <c r="A25" s="21" t="s">
        <v>40</v>
      </c>
      <c r="B25" s="21" t="s">
        <v>41</v>
      </c>
      <c r="C25" s="22">
        <v>38150</v>
      </c>
      <c r="D25" s="22">
        <v>0</v>
      </c>
      <c r="E25" s="22">
        <v>38150</v>
      </c>
    </row>
    <row r="26" spans="1:5" x14ac:dyDescent="0.2">
      <c r="A26" s="21" t="s">
        <v>42</v>
      </c>
      <c r="B26" s="21" t="s">
        <v>43</v>
      </c>
      <c r="C26" s="22">
        <v>67516</v>
      </c>
      <c r="D26" s="22">
        <v>0</v>
      </c>
      <c r="E26" s="22">
        <v>67516</v>
      </c>
    </row>
    <row r="27" spans="1:5" x14ac:dyDescent="0.2">
      <c r="A27" s="21" t="s">
        <v>44</v>
      </c>
      <c r="B27" s="21" t="s">
        <v>45</v>
      </c>
      <c r="C27" s="22">
        <v>9062</v>
      </c>
      <c r="D27" s="22">
        <v>0</v>
      </c>
      <c r="E27" s="22">
        <v>9062</v>
      </c>
    </row>
    <row r="28" spans="1:5" x14ac:dyDescent="0.2">
      <c r="A28" s="21" t="s">
        <v>46</v>
      </c>
      <c r="B28" s="21" t="s">
        <v>47</v>
      </c>
      <c r="C28" s="22">
        <v>1637836</v>
      </c>
      <c r="D28" s="22">
        <v>0</v>
      </c>
      <c r="E28" s="22">
        <v>1637836</v>
      </c>
    </row>
    <row r="29" spans="1:5" x14ac:dyDescent="0.2">
      <c r="A29" s="21" t="s">
        <v>48</v>
      </c>
      <c r="B29" s="21" t="s">
        <v>49</v>
      </c>
      <c r="C29" s="22">
        <v>1081248</v>
      </c>
      <c r="D29" s="22">
        <v>0</v>
      </c>
      <c r="E29" s="22">
        <v>1081248</v>
      </c>
    </row>
    <row r="30" spans="1:5" x14ac:dyDescent="0.2">
      <c r="A30" s="21" t="s">
        <v>50</v>
      </c>
      <c r="B30" s="21" t="s">
        <v>51</v>
      </c>
      <c r="C30" s="22">
        <v>371440</v>
      </c>
      <c r="D30" s="22">
        <v>0</v>
      </c>
      <c r="E30" s="22">
        <v>371440</v>
      </c>
    </row>
    <row r="31" spans="1:5" x14ac:dyDescent="0.2">
      <c r="A31" s="21" t="s">
        <v>52</v>
      </c>
      <c r="B31" s="21" t="s">
        <v>53</v>
      </c>
      <c r="C31" s="22">
        <v>185148</v>
      </c>
      <c r="D31" s="22">
        <v>0</v>
      </c>
      <c r="E31" s="22">
        <v>185148</v>
      </c>
    </row>
    <row r="32" spans="1:5" x14ac:dyDescent="0.2">
      <c r="A32" s="21" t="s">
        <v>56</v>
      </c>
      <c r="B32" s="21" t="s">
        <v>57</v>
      </c>
      <c r="C32" s="22">
        <v>2416548</v>
      </c>
      <c r="D32" s="22">
        <v>0</v>
      </c>
      <c r="E32" s="22">
        <v>2416548</v>
      </c>
    </row>
    <row r="33" spans="1:5" x14ac:dyDescent="0.2">
      <c r="A33" s="21" t="s">
        <v>58</v>
      </c>
      <c r="B33" s="21" t="s">
        <v>59</v>
      </c>
      <c r="C33" s="22">
        <v>-2416548</v>
      </c>
      <c r="D33" s="22">
        <v>0</v>
      </c>
      <c r="E33" s="22">
        <v>-2416548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33"/>
  <sheetViews>
    <sheetView zoomScale="75" workbookViewId="0"/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24" t="s">
        <v>155</v>
      </c>
      <c r="B1" s="25"/>
      <c r="C1" s="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142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121</v>
      </c>
      <c r="C8" s="22">
        <v>8529181</v>
      </c>
      <c r="D8" s="22">
        <v>-441057</v>
      </c>
      <c r="E8" s="22">
        <v>8088124</v>
      </c>
    </row>
    <row r="9" spans="1:5" x14ac:dyDescent="0.2">
      <c r="A9" s="21" t="s">
        <v>10</v>
      </c>
      <c r="B9" s="21" t="s">
        <v>11</v>
      </c>
      <c r="C9" s="22">
        <v>1068325</v>
      </c>
      <c r="D9" s="22">
        <v>0</v>
      </c>
      <c r="E9" s="22">
        <v>1068325</v>
      </c>
    </row>
    <row r="10" spans="1:5" x14ac:dyDescent="0.2">
      <c r="A10" s="21" t="s">
        <v>12</v>
      </c>
      <c r="B10" s="21" t="s">
        <v>13</v>
      </c>
      <c r="C10" s="22">
        <v>699267</v>
      </c>
      <c r="D10" s="22">
        <v>0</v>
      </c>
      <c r="E10" s="22">
        <v>699267</v>
      </c>
    </row>
    <row r="11" spans="1:5" x14ac:dyDescent="0.2">
      <c r="A11" s="21" t="s">
        <v>14</v>
      </c>
      <c r="B11" s="21" t="s">
        <v>15</v>
      </c>
      <c r="C11" s="22">
        <v>117898</v>
      </c>
      <c r="D11" s="22">
        <v>-22605</v>
      </c>
      <c r="E11" s="22">
        <v>95293</v>
      </c>
    </row>
    <row r="12" spans="1:5" x14ac:dyDescent="0.2">
      <c r="A12" s="21" t="s">
        <v>16</v>
      </c>
      <c r="B12" s="21" t="s">
        <v>17</v>
      </c>
      <c r="C12" s="22">
        <v>180442</v>
      </c>
      <c r="D12" s="22">
        <v>0</v>
      </c>
      <c r="E12" s="22">
        <v>180442</v>
      </c>
    </row>
    <row r="13" spans="1:5" x14ac:dyDescent="0.2">
      <c r="A13" s="21" t="s">
        <v>18</v>
      </c>
      <c r="B13" s="21" t="s">
        <v>19</v>
      </c>
      <c r="C13" s="22">
        <v>5585653</v>
      </c>
      <c r="D13" s="22">
        <v>-237593</v>
      </c>
      <c r="E13" s="22">
        <v>5348060</v>
      </c>
    </row>
    <row r="14" spans="1:5" x14ac:dyDescent="0.2">
      <c r="A14" s="21" t="s">
        <v>20</v>
      </c>
      <c r="B14" s="21" t="s">
        <v>21</v>
      </c>
      <c r="C14" s="22">
        <v>3268</v>
      </c>
      <c r="D14" s="22">
        <v>-2770</v>
      </c>
      <c r="E14" s="22">
        <v>498</v>
      </c>
    </row>
    <row r="15" spans="1:5" x14ac:dyDescent="0.2">
      <c r="A15" s="21" t="s">
        <v>22</v>
      </c>
      <c r="B15" s="21" t="s">
        <v>23</v>
      </c>
      <c r="C15" s="22">
        <v>4559</v>
      </c>
      <c r="D15" s="22">
        <v>-1212</v>
      </c>
      <c r="E15" s="22">
        <v>3347</v>
      </c>
    </row>
    <row r="16" spans="1:5" x14ac:dyDescent="0.2">
      <c r="A16" s="21" t="s">
        <v>122</v>
      </c>
      <c r="B16" s="21" t="s">
        <v>123</v>
      </c>
      <c r="C16" s="22">
        <v>5451</v>
      </c>
      <c r="D16" s="22">
        <v>-601</v>
      </c>
      <c r="E16" s="22">
        <v>4850</v>
      </c>
    </row>
    <row r="17" spans="1:5" x14ac:dyDescent="0.2">
      <c r="A17" s="21" t="s">
        <v>24</v>
      </c>
      <c r="B17" s="21" t="s">
        <v>25</v>
      </c>
      <c r="C17" s="22">
        <v>702776</v>
      </c>
      <c r="D17" s="22">
        <v>-151992</v>
      </c>
      <c r="E17" s="22">
        <v>550784</v>
      </c>
    </row>
    <row r="18" spans="1:5" x14ac:dyDescent="0.2">
      <c r="A18" s="21" t="s">
        <v>26</v>
      </c>
      <c r="B18" s="21" t="s">
        <v>27</v>
      </c>
      <c r="C18" s="22">
        <v>161542</v>
      </c>
      <c r="D18" s="22">
        <v>-24284</v>
      </c>
      <c r="E18" s="22">
        <v>137258</v>
      </c>
    </row>
    <row r="19" spans="1:5" x14ac:dyDescent="0.2">
      <c r="A19" s="21" t="s">
        <v>28</v>
      </c>
      <c r="B19" s="21" t="s">
        <v>29</v>
      </c>
      <c r="C19" s="22">
        <v>8088124</v>
      </c>
      <c r="D19" s="22">
        <v>0</v>
      </c>
      <c r="E19" s="22">
        <v>8088124</v>
      </c>
    </row>
    <row r="20" spans="1:5" x14ac:dyDescent="0.2">
      <c r="A20" s="21" t="s">
        <v>30</v>
      </c>
      <c r="B20" s="21" t="s">
        <v>31</v>
      </c>
      <c r="C20" s="22">
        <v>6512762</v>
      </c>
      <c r="D20" s="22">
        <v>0</v>
      </c>
      <c r="E20" s="22">
        <v>6512762</v>
      </c>
    </row>
    <row r="21" spans="1:5" x14ac:dyDescent="0.2">
      <c r="A21" s="21" t="s">
        <v>32</v>
      </c>
      <c r="B21" s="21" t="s">
        <v>33</v>
      </c>
      <c r="C21" s="22">
        <v>879738</v>
      </c>
      <c r="D21" s="22">
        <v>0</v>
      </c>
      <c r="E21" s="22">
        <v>879738</v>
      </c>
    </row>
    <row r="22" spans="1:5" x14ac:dyDescent="0.2">
      <c r="A22" s="21" t="s">
        <v>34</v>
      </c>
      <c r="B22" s="21" t="s">
        <v>35</v>
      </c>
      <c r="C22" s="22">
        <v>5508293</v>
      </c>
      <c r="D22" s="22">
        <v>0</v>
      </c>
      <c r="E22" s="22">
        <v>5508293</v>
      </c>
    </row>
    <row r="23" spans="1:5" x14ac:dyDescent="0.2">
      <c r="A23" s="21" t="s">
        <v>36</v>
      </c>
      <c r="B23" s="21" t="s">
        <v>37</v>
      </c>
      <c r="C23" s="22">
        <v>9178</v>
      </c>
      <c r="D23" s="22">
        <v>0</v>
      </c>
      <c r="E23" s="22">
        <v>9178</v>
      </c>
    </row>
    <row r="24" spans="1:5" x14ac:dyDescent="0.2">
      <c r="A24" s="21" t="s">
        <v>38</v>
      </c>
      <c r="B24" s="21" t="s">
        <v>39</v>
      </c>
      <c r="C24" s="22">
        <v>4108</v>
      </c>
      <c r="D24" s="22">
        <v>0</v>
      </c>
      <c r="E24" s="22">
        <v>4108</v>
      </c>
    </row>
    <row r="25" spans="1:5" x14ac:dyDescent="0.2">
      <c r="A25" s="21" t="s">
        <v>40</v>
      </c>
      <c r="B25" s="21" t="s">
        <v>41</v>
      </c>
      <c r="C25" s="22">
        <v>47266</v>
      </c>
      <c r="D25" s="22">
        <v>0</v>
      </c>
      <c r="E25" s="22">
        <v>47266</v>
      </c>
    </row>
    <row r="26" spans="1:5" x14ac:dyDescent="0.2">
      <c r="A26" s="21" t="s">
        <v>42</v>
      </c>
      <c r="B26" s="21" t="s">
        <v>43</v>
      </c>
      <c r="C26" s="22">
        <v>58179</v>
      </c>
      <c r="D26" s="22">
        <v>0</v>
      </c>
      <c r="E26" s="22">
        <v>58179</v>
      </c>
    </row>
    <row r="27" spans="1:5" x14ac:dyDescent="0.2">
      <c r="A27" s="21" t="s">
        <v>44</v>
      </c>
      <c r="B27" s="21" t="s">
        <v>143</v>
      </c>
      <c r="C27" s="22">
        <v>6000</v>
      </c>
      <c r="D27" s="22">
        <v>0</v>
      </c>
      <c r="E27" s="22">
        <v>6000</v>
      </c>
    </row>
    <row r="28" spans="1:5" x14ac:dyDescent="0.2">
      <c r="A28" s="21" t="s">
        <v>46</v>
      </c>
      <c r="B28" s="21" t="s">
        <v>47</v>
      </c>
      <c r="C28" s="22">
        <v>1575362</v>
      </c>
      <c r="D28" s="22">
        <v>0</v>
      </c>
      <c r="E28" s="22">
        <v>1575362</v>
      </c>
    </row>
    <row r="29" spans="1:5" x14ac:dyDescent="0.2">
      <c r="A29" s="21" t="s">
        <v>48</v>
      </c>
      <c r="B29" s="21" t="s">
        <v>49</v>
      </c>
      <c r="C29" s="22">
        <v>1081248</v>
      </c>
      <c r="D29" s="22">
        <v>0</v>
      </c>
      <c r="E29" s="22">
        <v>1081248</v>
      </c>
    </row>
    <row r="30" spans="1:5" x14ac:dyDescent="0.2">
      <c r="A30" s="21" t="s">
        <v>50</v>
      </c>
      <c r="B30" s="21" t="s">
        <v>51</v>
      </c>
      <c r="C30" s="22">
        <v>371440</v>
      </c>
      <c r="D30" s="22">
        <v>0</v>
      </c>
      <c r="E30" s="22">
        <v>371440</v>
      </c>
    </row>
    <row r="31" spans="1:5" x14ac:dyDescent="0.2">
      <c r="A31" s="21" t="s">
        <v>52</v>
      </c>
      <c r="B31" s="21" t="s">
        <v>53</v>
      </c>
      <c r="C31" s="22">
        <v>122674</v>
      </c>
      <c r="D31" s="22">
        <v>0</v>
      </c>
      <c r="E31" s="22">
        <v>122674</v>
      </c>
    </row>
    <row r="32" spans="1:5" x14ac:dyDescent="0.2">
      <c r="A32" s="21" t="s">
        <v>56</v>
      </c>
      <c r="B32" s="21" t="s">
        <v>57</v>
      </c>
      <c r="C32" s="22">
        <v>1963051</v>
      </c>
      <c r="D32" s="22">
        <v>0</v>
      </c>
      <c r="E32" s="22">
        <v>1963051</v>
      </c>
    </row>
    <row r="33" spans="1:5" x14ac:dyDescent="0.2">
      <c r="A33" s="21" t="s">
        <v>58</v>
      </c>
      <c r="B33" s="21" t="s">
        <v>59</v>
      </c>
      <c r="C33" s="22">
        <v>-1963051</v>
      </c>
      <c r="D33" s="22">
        <v>0</v>
      </c>
      <c r="E33" s="22">
        <v>-1963051</v>
      </c>
    </row>
  </sheetData>
  <mergeCells count="2">
    <mergeCell ref="A3:E3"/>
    <mergeCell ref="A4:E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E33"/>
  <sheetViews>
    <sheetView zoomScale="75"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32" t="s">
        <v>156</v>
      </c>
      <c r="B1" s="133"/>
      <c r="C1" s="13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140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121</v>
      </c>
      <c r="C8" s="22">
        <v>7380752</v>
      </c>
      <c r="D8" s="22">
        <v>-418656</v>
      </c>
      <c r="E8" s="22">
        <v>6962096</v>
      </c>
    </row>
    <row r="9" spans="1:5" x14ac:dyDescent="0.2">
      <c r="A9" s="21" t="s">
        <v>10</v>
      </c>
      <c r="B9" s="21" t="s">
        <v>11</v>
      </c>
      <c r="C9" s="22">
        <v>800531</v>
      </c>
      <c r="D9" s="22">
        <v>0</v>
      </c>
      <c r="E9" s="22">
        <v>800531</v>
      </c>
    </row>
    <row r="10" spans="1:5" x14ac:dyDescent="0.2">
      <c r="A10" s="21" t="s">
        <v>12</v>
      </c>
      <c r="B10" s="21" t="s">
        <v>13</v>
      </c>
      <c r="C10" s="22">
        <v>289768</v>
      </c>
      <c r="D10" s="22">
        <v>0</v>
      </c>
      <c r="E10" s="22">
        <v>289768</v>
      </c>
    </row>
    <row r="11" spans="1:5" x14ac:dyDescent="0.2">
      <c r="A11" s="21" t="s">
        <v>14</v>
      </c>
      <c r="B11" s="21" t="s">
        <v>15</v>
      </c>
      <c r="C11" s="22">
        <v>109420</v>
      </c>
      <c r="D11" s="22">
        <v>-21349</v>
      </c>
      <c r="E11" s="22">
        <v>88071</v>
      </c>
    </row>
    <row r="12" spans="1:5" x14ac:dyDescent="0.2">
      <c r="A12" s="21" t="s">
        <v>16</v>
      </c>
      <c r="B12" s="21" t="s">
        <v>17</v>
      </c>
      <c r="C12" s="22">
        <v>339753</v>
      </c>
      <c r="D12" s="22">
        <v>0</v>
      </c>
      <c r="E12" s="22">
        <v>339753</v>
      </c>
    </row>
    <row r="13" spans="1:5" x14ac:dyDescent="0.2">
      <c r="A13" s="21" t="s">
        <v>18</v>
      </c>
      <c r="B13" s="21" t="s">
        <v>19</v>
      </c>
      <c r="C13" s="22">
        <v>4865212</v>
      </c>
      <c r="D13" s="22">
        <v>-229448</v>
      </c>
      <c r="E13" s="22">
        <v>4635764</v>
      </c>
    </row>
    <row r="14" spans="1:5" x14ac:dyDescent="0.2">
      <c r="A14" s="21" t="s">
        <v>20</v>
      </c>
      <c r="B14" s="21" t="s">
        <v>21</v>
      </c>
      <c r="C14" s="22">
        <v>3657</v>
      </c>
      <c r="D14" s="22">
        <v>-3070</v>
      </c>
      <c r="E14" s="22">
        <v>587</v>
      </c>
    </row>
    <row r="15" spans="1:5" x14ac:dyDescent="0.2">
      <c r="A15" s="21" t="s">
        <v>22</v>
      </c>
      <c r="B15" s="21" t="s">
        <v>23</v>
      </c>
      <c r="C15" s="22">
        <v>4678</v>
      </c>
      <c r="D15" s="22">
        <v>-1212</v>
      </c>
      <c r="E15" s="22">
        <v>3466</v>
      </c>
    </row>
    <row r="16" spans="1:5" x14ac:dyDescent="0.2">
      <c r="A16" s="21" t="s">
        <v>122</v>
      </c>
      <c r="B16" s="21" t="s">
        <v>123</v>
      </c>
      <c r="C16" s="22">
        <v>2689</v>
      </c>
      <c r="D16" s="22">
        <v>-426</v>
      </c>
      <c r="E16" s="22">
        <v>2263</v>
      </c>
    </row>
    <row r="17" spans="1:5" x14ac:dyDescent="0.2">
      <c r="A17" s="21" t="s">
        <v>24</v>
      </c>
      <c r="B17" s="21" t="s">
        <v>25</v>
      </c>
      <c r="C17" s="22">
        <v>703352</v>
      </c>
      <c r="D17" s="22">
        <v>-142694</v>
      </c>
      <c r="E17" s="22">
        <v>560658</v>
      </c>
    </row>
    <row r="18" spans="1:5" x14ac:dyDescent="0.2">
      <c r="A18" s="21" t="s">
        <v>26</v>
      </c>
      <c r="B18" s="21" t="s">
        <v>27</v>
      </c>
      <c r="C18" s="22">
        <v>261692</v>
      </c>
      <c r="D18" s="22">
        <v>-20457</v>
      </c>
      <c r="E18" s="22">
        <v>241235</v>
      </c>
    </row>
    <row r="19" spans="1:5" x14ac:dyDescent="0.2">
      <c r="A19" s="21" t="s">
        <v>28</v>
      </c>
      <c r="B19" s="21" t="s">
        <v>29</v>
      </c>
      <c r="C19" s="22">
        <v>6962096</v>
      </c>
      <c r="D19" s="22">
        <v>0</v>
      </c>
      <c r="E19" s="22">
        <v>6962096</v>
      </c>
    </row>
    <row r="20" spans="1:5" x14ac:dyDescent="0.2">
      <c r="A20" s="21" t="s">
        <v>30</v>
      </c>
      <c r="B20" s="21" t="s">
        <v>31</v>
      </c>
      <c r="C20" s="22">
        <v>5427659</v>
      </c>
      <c r="D20" s="22">
        <v>0</v>
      </c>
      <c r="E20" s="22">
        <v>5427659</v>
      </c>
    </row>
    <row r="21" spans="1:5" x14ac:dyDescent="0.2">
      <c r="A21" s="21" t="s">
        <v>32</v>
      </c>
      <c r="B21" s="21" t="s">
        <v>33</v>
      </c>
      <c r="C21" s="22">
        <v>685783</v>
      </c>
      <c r="D21" s="22">
        <v>0</v>
      </c>
      <c r="E21" s="22">
        <v>685783</v>
      </c>
    </row>
    <row r="22" spans="1:5" x14ac:dyDescent="0.2">
      <c r="A22" s="21" t="s">
        <v>34</v>
      </c>
      <c r="B22" s="21" t="s">
        <v>35</v>
      </c>
      <c r="C22" s="22">
        <v>4592770</v>
      </c>
      <c r="D22" s="22">
        <v>0</v>
      </c>
      <c r="E22" s="22">
        <v>4592770</v>
      </c>
    </row>
    <row r="23" spans="1:5" x14ac:dyDescent="0.2">
      <c r="A23" s="21" t="s">
        <v>36</v>
      </c>
      <c r="B23" s="21" t="s">
        <v>37</v>
      </c>
      <c r="C23" s="22">
        <v>4759</v>
      </c>
      <c r="D23" s="22">
        <v>0</v>
      </c>
      <c r="E23" s="22">
        <v>4759</v>
      </c>
    </row>
    <row r="24" spans="1:5" x14ac:dyDescent="0.2">
      <c r="A24" s="21" t="s">
        <v>38</v>
      </c>
      <c r="B24" s="21" t="s">
        <v>39</v>
      </c>
      <c r="C24" s="22">
        <v>6176</v>
      </c>
      <c r="D24" s="22">
        <v>0</v>
      </c>
      <c r="E24" s="22">
        <v>6176</v>
      </c>
    </row>
    <row r="25" spans="1:5" x14ac:dyDescent="0.2">
      <c r="A25" s="21" t="s">
        <v>40</v>
      </c>
      <c r="B25" s="21" t="s">
        <v>41</v>
      </c>
      <c r="C25" s="22">
        <v>40491</v>
      </c>
      <c r="D25" s="22">
        <v>0</v>
      </c>
      <c r="E25" s="22">
        <v>40491</v>
      </c>
    </row>
    <row r="26" spans="1:5" x14ac:dyDescent="0.2">
      <c r="A26" s="21" t="s">
        <v>42</v>
      </c>
      <c r="B26" s="21" t="s">
        <v>43</v>
      </c>
      <c r="C26" s="22">
        <v>82714</v>
      </c>
      <c r="D26" s="22">
        <v>0</v>
      </c>
      <c r="E26" s="22">
        <v>82714</v>
      </c>
    </row>
    <row r="27" spans="1:5" x14ac:dyDescent="0.2">
      <c r="A27" s="21" t="s">
        <v>44</v>
      </c>
      <c r="B27" s="21" t="s">
        <v>45</v>
      </c>
      <c r="C27" s="22">
        <v>14966</v>
      </c>
      <c r="D27" s="22">
        <v>0</v>
      </c>
      <c r="E27" s="22">
        <v>14966</v>
      </c>
    </row>
    <row r="28" spans="1:5" x14ac:dyDescent="0.2">
      <c r="A28" s="21" t="s">
        <v>46</v>
      </c>
      <c r="B28" s="21" t="s">
        <v>47</v>
      </c>
      <c r="C28" s="22">
        <v>1534437</v>
      </c>
      <c r="D28" s="22">
        <v>0</v>
      </c>
      <c r="E28" s="22">
        <v>1534437</v>
      </c>
    </row>
    <row r="29" spans="1:5" x14ac:dyDescent="0.2">
      <c r="A29" s="21" t="s">
        <v>48</v>
      </c>
      <c r="B29" s="21" t="s">
        <v>49</v>
      </c>
      <c r="C29" s="22">
        <v>1072032</v>
      </c>
      <c r="D29" s="22">
        <v>0</v>
      </c>
      <c r="E29" s="22">
        <v>1072032</v>
      </c>
    </row>
    <row r="30" spans="1:5" x14ac:dyDescent="0.2">
      <c r="A30" s="21" t="s">
        <v>50</v>
      </c>
      <c r="B30" s="21" t="s">
        <v>51</v>
      </c>
      <c r="C30" s="22">
        <v>371440</v>
      </c>
      <c r="D30" s="22">
        <v>0</v>
      </c>
      <c r="E30" s="22">
        <v>371440</v>
      </c>
    </row>
    <row r="31" spans="1:5" x14ac:dyDescent="0.2">
      <c r="A31" s="21" t="s">
        <v>52</v>
      </c>
      <c r="B31" s="21" t="s">
        <v>53</v>
      </c>
      <c r="C31" s="22">
        <v>90965</v>
      </c>
      <c r="D31" s="22">
        <v>0</v>
      </c>
      <c r="E31" s="22">
        <v>90965</v>
      </c>
    </row>
    <row r="32" spans="1:5" x14ac:dyDescent="0.2">
      <c r="A32" s="21" t="s">
        <v>56</v>
      </c>
      <c r="B32" s="21" t="s">
        <v>57</v>
      </c>
      <c r="C32" s="22">
        <v>1984391</v>
      </c>
      <c r="D32" s="22">
        <v>0</v>
      </c>
      <c r="E32" s="22">
        <v>1984391</v>
      </c>
    </row>
    <row r="33" spans="1:5" x14ac:dyDescent="0.2">
      <c r="A33" s="21" t="s">
        <v>58</v>
      </c>
      <c r="B33" s="21" t="s">
        <v>59</v>
      </c>
      <c r="C33" s="22">
        <v>-1984391</v>
      </c>
      <c r="D33" s="22">
        <v>0</v>
      </c>
      <c r="E33" s="22">
        <v>-1984391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E40"/>
  <sheetViews>
    <sheetView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32" t="s">
        <v>156</v>
      </c>
      <c r="B1" s="133"/>
      <c r="C1" s="13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 t="s">
        <v>127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121</v>
      </c>
      <c r="C8" s="22">
        <v>6315273</v>
      </c>
      <c r="D8" s="22">
        <v>-355678</v>
      </c>
      <c r="E8" s="22">
        <v>5959595</v>
      </c>
    </row>
    <row r="9" spans="1:5" x14ac:dyDescent="0.2">
      <c r="A9" s="21" t="s">
        <v>10</v>
      </c>
      <c r="B9" s="21" t="s">
        <v>11</v>
      </c>
      <c r="C9" s="22">
        <v>758441</v>
      </c>
      <c r="D9" s="22">
        <v>0</v>
      </c>
      <c r="E9" s="22">
        <v>758441</v>
      </c>
    </row>
    <row r="10" spans="1:5" x14ac:dyDescent="0.2">
      <c r="A10" s="21" t="s">
        <v>12</v>
      </c>
      <c r="B10" s="21" t="s">
        <v>13</v>
      </c>
      <c r="C10" s="22">
        <v>234055</v>
      </c>
      <c r="D10" s="22">
        <v>0</v>
      </c>
      <c r="E10" s="22">
        <v>234055</v>
      </c>
    </row>
    <row r="11" spans="1:5" x14ac:dyDescent="0.2">
      <c r="A11" s="21" t="s">
        <v>14</v>
      </c>
      <c r="B11" s="21" t="s">
        <v>15</v>
      </c>
      <c r="C11" s="22">
        <v>81472</v>
      </c>
      <c r="D11" s="22">
        <v>-15260</v>
      </c>
      <c r="E11" s="22">
        <v>66212</v>
      </c>
    </row>
    <row r="12" spans="1:5" x14ac:dyDescent="0.2">
      <c r="A12" s="21" t="s">
        <v>16</v>
      </c>
      <c r="B12" s="21" t="s">
        <v>17</v>
      </c>
      <c r="C12" s="22">
        <v>311448</v>
      </c>
      <c r="D12" s="22">
        <v>0</v>
      </c>
      <c r="E12" s="22">
        <v>311448</v>
      </c>
    </row>
    <row r="13" spans="1:5" x14ac:dyDescent="0.2">
      <c r="A13" s="21" t="s">
        <v>18</v>
      </c>
      <c r="B13" s="21" t="s">
        <v>19</v>
      </c>
      <c r="C13" s="22">
        <v>4018083</v>
      </c>
      <c r="D13" s="22">
        <v>-181847</v>
      </c>
      <c r="E13" s="22">
        <v>3836236</v>
      </c>
    </row>
    <row r="14" spans="1:5" x14ac:dyDescent="0.2">
      <c r="A14" s="21" t="s">
        <v>20</v>
      </c>
      <c r="B14" s="21" t="s">
        <v>21</v>
      </c>
      <c r="C14" s="22">
        <v>3657</v>
      </c>
      <c r="D14" s="22">
        <v>-3070</v>
      </c>
      <c r="E14" s="22">
        <v>587</v>
      </c>
    </row>
    <row r="15" spans="1:5" x14ac:dyDescent="0.2">
      <c r="A15" s="21" t="s">
        <v>128</v>
      </c>
      <c r="B15" s="21" t="s">
        <v>129</v>
      </c>
      <c r="C15" s="21"/>
      <c r="D15" s="21"/>
      <c r="E15" s="21"/>
    </row>
    <row r="16" spans="1:5" x14ac:dyDescent="0.2">
      <c r="A16" s="21" t="s">
        <v>22</v>
      </c>
      <c r="B16" s="21" t="s">
        <v>23</v>
      </c>
      <c r="C16" s="22">
        <v>4678</v>
      </c>
      <c r="D16" s="22">
        <v>-1212</v>
      </c>
      <c r="E16" s="22">
        <v>3466</v>
      </c>
    </row>
    <row r="17" spans="1:5" x14ac:dyDescent="0.2">
      <c r="A17" s="21" t="s">
        <v>122</v>
      </c>
      <c r="B17" s="21" t="s">
        <v>123</v>
      </c>
      <c r="C17" s="22">
        <v>2391</v>
      </c>
      <c r="D17" s="22">
        <v>-347</v>
      </c>
      <c r="E17" s="22">
        <v>2044</v>
      </c>
    </row>
    <row r="18" spans="1:5" x14ac:dyDescent="0.2">
      <c r="A18" s="21" t="s">
        <v>24</v>
      </c>
      <c r="B18" s="21" t="s">
        <v>25</v>
      </c>
      <c r="C18" s="22">
        <v>681467</v>
      </c>
      <c r="D18" s="22">
        <v>-138438</v>
      </c>
      <c r="E18" s="22">
        <v>543029</v>
      </c>
    </row>
    <row r="19" spans="1:5" x14ac:dyDescent="0.2">
      <c r="A19" s="21" t="s">
        <v>26</v>
      </c>
      <c r="B19" s="21" t="s">
        <v>27</v>
      </c>
      <c r="C19" s="22">
        <v>219581</v>
      </c>
      <c r="D19" s="22">
        <v>-15504</v>
      </c>
      <c r="E19" s="22">
        <v>204077</v>
      </c>
    </row>
    <row r="20" spans="1:5" x14ac:dyDescent="0.2">
      <c r="A20" s="21" t="s">
        <v>130</v>
      </c>
      <c r="B20" s="21" t="s">
        <v>131</v>
      </c>
      <c r="C20" s="21"/>
      <c r="D20" s="21"/>
      <c r="E20" s="21"/>
    </row>
    <row r="21" spans="1:5" x14ac:dyDescent="0.2">
      <c r="A21" s="21" t="s">
        <v>132</v>
      </c>
      <c r="B21" s="21" t="s">
        <v>133</v>
      </c>
      <c r="C21" s="21"/>
      <c r="D21" s="21"/>
      <c r="E21" s="21"/>
    </row>
    <row r="22" spans="1:5" x14ac:dyDescent="0.2">
      <c r="A22" s="21" t="s">
        <v>28</v>
      </c>
      <c r="B22" s="21" t="s">
        <v>29</v>
      </c>
      <c r="C22" s="22">
        <v>5959595</v>
      </c>
      <c r="D22" s="22">
        <v>0</v>
      </c>
      <c r="E22" s="22">
        <v>5959595</v>
      </c>
    </row>
    <row r="23" spans="1:5" x14ac:dyDescent="0.2">
      <c r="A23" s="21" t="s">
        <v>30</v>
      </c>
      <c r="B23" s="21" t="s">
        <v>31</v>
      </c>
      <c r="C23" s="22">
        <v>4463122</v>
      </c>
      <c r="D23" s="22">
        <v>0</v>
      </c>
      <c r="E23" s="22">
        <v>4463122</v>
      </c>
    </row>
    <row r="24" spans="1:5" x14ac:dyDescent="0.2">
      <c r="A24" s="21" t="s">
        <v>32</v>
      </c>
      <c r="B24" s="21" t="s">
        <v>33</v>
      </c>
      <c r="C24" s="22">
        <v>346243</v>
      </c>
      <c r="D24" s="22">
        <v>0</v>
      </c>
      <c r="E24" s="22">
        <v>346243</v>
      </c>
    </row>
    <row r="25" spans="1:5" x14ac:dyDescent="0.2">
      <c r="A25" s="21" t="s">
        <v>34</v>
      </c>
      <c r="B25" s="21" t="s">
        <v>35</v>
      </c>
      <c r="C25" s="22">
        <v>3962962</v>
      </c>
      <c r="D25" s="22">
        <v>0</v>
      </c>
      <c r="E25" s="22">
        <v>3962962</v>
      </c>
    </row>
    <row r="26" spans="1:5" x14ac:dyDescent="0.2">
      <c r="A26" s="21" t="s">
        <v>36</v>
      </c>
      <c r="B26" s="21" t="s">
        <v>37</v>
      </c>
      <c r="C26" s="22">
        <v>5684</v>
      </c>
      <c r="D26" s="22">
        <v>0</v>
      </c>
      <c r="E26" s="22">
        <v>5684</v>
      </c>
    </row>
    <row r="27" spans="1:5" x14ac:dyDescent="0.2">
      <c r="A27" s="21" t="s">
        <v>134</v>
      </c>
      <c r="B27" s="21" t="s">
        <v>135</v>
      </c>
      <c r="C27" s="21"/>
      <c r="D27" s="21"/>
      <c r="E27" s="21"/>
    </row>
    <row r="28" spans="1:5" x14ac:dyDescent="0.2">
      <c r="A28" s="21" t="s">
        <v>38</v>
      </c>
      <c r="B28" s="21" t="s">
        <v>39</v>
      </c>
      <c r="C28" s="22">
        <v>15694</v>
      </c>
      <c r="D28" s="22">
        <v>0</v>
      </c>
      <c r="E28" s="22">
        <v>15694</v>
      </c>
    </row>
    <row r="29" spans="1:5" x14ac:dyDescent="0.2">
      <c r="A29" s="21" t="s">
        <v>40</v>
      </c>
      <c r="B29" s="21" t="s">
        <v>41</v>
      </c>
      <c r="C29" s="22">
        <v>47797</v>
      </c>
      <c r="D29" s="22">
        <v>0</v>
      </c>
      <c r="E29" s="22">
        <v>47797</v>
      </c>
    </row>
    <row r="30" spans="1:5" x14ac:dyDescent="0.2">
      <c r="A30" s="21" t="s">
        <v>136</v>
      </c>
      <c r="B30" s="21" t="s">
        <v>137</v>
      </c>
      <c r="C30" s="21"/>
      <c r="D30" s="21"/>
      <c r="E30" s="21"/>
    </row>
    <row r="31" spans="1:5" x14ac:dyDescent="0.2">
      <c r="A31" s="21" t="s">
        <v>42</v>
      </c>
      <c r="B31" s="21" t="s">
        <v>43</v>
      </c>
      <c r="C31" s="22">
        <v>75021</v>
      </c>
      <c r="D31" s="22">
        <v>0</v>
      </c>
      <c r="E31" s="22">
        <v>75021</v>
      </c>
    </row>
    <row r="32" spans="1:5" x14ac:dyDescent="0.2">
      <c r="A32" s="21" t="s">
        <v>44</v>
      </c>
      <c r="B32" s="21" t="s">
        <v>45</v>
      </c>
      <c r="C32" s="22">
        <v>9721</v>
      </c>
      <c r="D32" s="22">
        <v>0</v>
      </c>
      <c r="E32" s="22">
        <v>9721</v>
      </c>
    </row>
    <row r="33" spans="1:5" x14ac:dyDescent="0.2">
      <c r="A33" s="21" t="s">
        <v>138</v>
      </c>
      <c r="B33" s="21" t="s">
        <v>139</v>
      </c>
      <c r="C33" s="21"/>
      <c r="D33" s="21"/>
      <c r="E33" s="21"/>
    </row>
    <row r="34" spans="1:5" x14ac:dyDescent="0.2">
      <c r="A34" s="21" t="s">
        <v>46</v>
      </c>
      <c r="B34" s="21" t="s">
        <v>47</v>
      </c>
      <c r="C34" s="22">
        <v>1496473</v>
      </c>
      <c r="D34" s="22">
        <v>0</v>
      </c>
      <c r="E34" s="22">
        <v>1496473</v>
      </c>
    </row>
    <row r="35" spans="1:5" x14ac:dyDescent="0.2">
      <c r="A35" s="21" t="s">
        <v>48</v>
      </c>
      <c r="B35" s="21" t="s">
        <v>49</v>
      </c>
      <c r="C35" s="22">
        <v>1038452</v>
      </c>
      <c r="D35" s="22">
        <v>0</v>
      </c>
      <c r="E35" s="22">
        <v>1038452</v>
      </c>
    </row>
    <row r="36" spans="1:5" x14ac:dyDescent="0.2">
      <c r="A36" s="21" t="s">
        <v>50</v>
      </c>
      <c r="B36" s="21" t="s">
        <v>51</v>
      </c>
      <c r="C36" s="22">
        <v>371057</v>
      </c>
      <c r="D36" s="22">
        <v>0</v>
      </c>
      <c r="E36" s="22">
        <v>371057</v>
      </c>
    </row>
    <row r="37" spans="1:5" x14ac:dyDescent="0.2">
      <c r="A37" s="21" t="s">
        <v>52</v>
      </c>
      <c r="B37" s="21" t="s">
        <v>53</v>
      </c>
      <c r="C37" s="22">
        <v>86964</v>
      </c>
      <c r="D37" s="22">
        <v>0</v>
      </c>
      <c r="E37" s="22">
        <v>86964</v>
      </c>
    </row>
    <row r="38" spans="1:5" x14ac:dyDescent="0.2">
      <c r="A38" s="21" t="s">
        <v>54</v>
      </c>
      <c r="B38" s="21" t="s">
        <v>55</v>
      </c>
      <c r="C38" s="22">
        <v>0</v>
      </c>
      <c r="D38" s="22">
        <v>0</v>
      </c>
      <c r="E38" s="22">
        <v>0</v>
      </c>
    </row>
    <row r="39" spans="1:5" x14ac:dyDescent="0.2">
      <c r="A39" s="21" t="s">
        <v>56</v>
      </c>
      <c r="B39" s="21" t="s">
        <v>57</v>
      </c>
      <c r="C39" s="22">
        <v>1584016</v>
      </c>
      <c r="D39" s="22">
        <v>0</v>
      </c>
      <c r="E39" s="22">
        <v>1584016</v>
      </c>
    </row>
    <row r="40" spans="1:5" x14ac:dyDescent="0.2">
      <c r="A40" s="21" t="s">
        <v>58</v>
      </c>
      <c r="B40" s="21" t="s">
        <v>59</v>
      </c>
      <c r="C40" s="22">
        <v>-1584016</v>
      </c>
      <c r="D40" s="22">
        <v>0</v>
      </c>
      <c r="E40" s="22">
        <v>-1584016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34"/>
  <sheetViews>
    <sheetView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32" t="s">
        <v>156</v>
      </c>
      <c r="B1" s="133"/>
      <c r="C1" s="13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>
        <v>38442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121</v>
      </c>
      <c r="C8" s="22">
        <v>5057108</v>
      </c>
      <c r="D8" s="22">
        <v>-308752</v>
      </c>
      <c r="E8" s="22">
        <v>4748356</v>
      </c>
    </row>
    <row r="9" spans="1:5" x14ac:dyDescent="0.2">
      <c r="A9" s="21" t="s">
        <v>10</v>
      </c>
      <c r="B9" s="21" t="s">
        <v>11</v>
      </c>
      <c r="C9" s="22">
        <v>608013</v>
      </c>
      <c r="D9" s="22">
        <v>0</v>
      </c>
      <c r="E9" s="22">
        <v>608013</v>
      </c>
    </row>
    <row r="10" spans="1:5" x14ac:dyDescent="0.2">
      <c r="A10" s="21" t="s">
        <v>12</v>
      </c>
      <c r="B10" s="21" t="s">
        <v>13</v>
      </c>
      <c r="C10" s="22">
        <v>188657</v>
      </c>
      <c r="D10" s="22">
        <v>0</v>
      </c>
      <c r="E10" s="22">
        <v>188657</v>
      </c>
    </row>
    <row r="11" spans="1:5" x14ac:dyDescent="0.2">
      <c r="A11" s="21" t="s">
        <v>14</v>
      </c>
      <c r="B11" s="21" t="s">
        <v>15</v>
      </c>
      <c r="C11" s="22">
        <v>61791</v>
      </c>
      <c r="D11" s="22">
        <v>-13396</v>
      </c>
      <c r="E11" s="22">
        <v>48395</v>
      </c>
    </row>
    <row r="12" spans="1:5" x14ac:dyDescent="0.2">
      <c r="A12" s="21" t="s">
        <v>16</v>
      </c>
      <c r="B12" s="21" t="s">
        <v>17</v>
      </c>
      <c r="C12" s="22">
        <v>344485</v>
      </c>
      <c r="D12" s="22">
        <v>0</v>
      </c>
      <c r="E12" s="22">
        <v>344485</v>
      </c>
    </row>
    <row r="13" spans="1:5" x14ac:dyDescent="0.2">
      <c r="A13" s="21" t="s">
        <v>18</v>
      </c>
      <c r="B13" s="21" t="s">
        <v>19</v>
      </c>
      <c r="C13" s="22">
        <v>3161862</v>
      </c>
      <c r="D13" s="22">
        <v>-180519</v>
      </c>
      <c r="E13" s="22">
        <v>2981343</v>
      </c>
    </row>
    <row r="14" spans="1:5" x14ac:dyDescent="0.2">
      <c r="A14" s="21" t="s">
        <v>20</v>
      </c>
      <c r="B14" s="21" t="s">
        <v>21</v>
      </c>
      <c r="C14" s="22">
        <v>3835</v>
      </c>
      <c r="D14" s="22">
        <v>-3070</v>
      </c>
      <c r="E14" s="22">
        <v>765</v>
      </c>
    </row>
    <row r="15" spans="1:5" x14ac:dyDescent="0.2">
      <c r="A15" s="21" t="s">
        <v>22</v>
      </c>
      <c r="B15" s="21" t="s">
        <v>23</v>
      </c>
      <c r="C15" s="22">
        <v>4678</v>
      </c>
      <c r="D15" s="22">
        <v>-131</v>
      </c>
      <c r="E15" s="22">
        <v>4547</v>
      </c>
    </row>
    <row r="16" spans="1:5" x14ac:dyDescent="0.2">
      <c r="A16" s="21" t="s">
        <v>122</v>
      </c>
      <c r="B16" s="21" t="s">
        <v>123</v>
      </c>
      <c r="C16" s="22">
        <v>2045</v>
      </c>
      <c r="D16" s="22">
        <v>-239</v>
      </c>
      <c r="E16" s="22">
        <v>1806</v>
      </c>
    </row>
    <row r="17" spans="1:5" x14ac:dyDescent="0.2">
      <c r="A17" s="21" t="s">
        <v>24</v>
      </c>
      <c r="B17" s="21" t="s">
        <v>25</v>
      </c>
      <c r="C17" s="22">
        <v>476348</v>
      </c>
      <c r="D17" s="22">
        <v>-96561</v>
      </c>
      <c r="E17" s="22">
        <v>379787</v>
      </c>
    </row>
    <row r="18" spans="1:5" x14ac:dyDescent="0.2">
      <c r="A18" s="21" t="s">
        <v>26</v>
      </c>
      <c r="B18" s="21" t="s">
        <v>27</v>
      </c>
      <c r="C18" s="22">
        <v>205394</v>
      </c>
      <c r="D18" s="22">
        <v>-14836</v>
      </c>
      <c r="E18" s="22">
        <v>190558</v>
      </c>
    </row>
    <row r="19" spans="1:5" x14ac:dyDescent="0.2">
      <c r="A19" s="21" t="s">
        <v>28</v>
      </c>
      <c r="B19" s="21" t="s">
        <v>29</v>
      </c>
      <c r="C19" s="22">
        <v>4748356</v>
      </c>
      <c r="D19" s="22">
        <v>0</v>
      </c>
      <c r="E19" s="22">
        <v>4748356</v>
      </c>
    </row>
    <row r="20" spans="1:5" x14ac:dyDescent="0.2">
      <c r="A20" s="21" t="s">
        <v>30</v>
      </c>
      <c r="B20" s="21" t="s">
        <v>31</v>
      </c>
      <c r="C20" s="22">
        <v>3391314</v>
      </c>
      <c r="D20" s="22">
        <v>0</v>
      </c>
      <c r="E20" s="22">
        <v>3391314</v>
      </c>
    </row>
    <row r="21" spans="1:5" x14ac:dyDescent="0.2">
      <c r="A21" s="21" t="s">
        <v>32</v>
      </c>
      <c r="B21" s="21" t="s">
        <v>33</v>
      </c>
      <c r="C21" s="22">
        <v>188864</v>
      </c>
      <c r="D21" s="22">
        <v>0</v>
      </c>
      <c r="E21" s="22">
        <v>188864</v>
      </c>
    </row>
    <row r="22" spans="1:5" x14ac:dyDescent="0.2">
      <c r="A22" s="21" t="s">
        <v>34</v>
      </c>
      <c r="B22" s="21" t="s">
        <v>35</v>
      </c>
      <c r="C22" s="22">
        <v>3096808</v>
      </c>
      <c r="D22" s="22">
        <v>0</v>
      </c>
      <c r="E22" s="22">
        <v>3096808</v>
      </c>
    </row>
    <row r="23" spans="1:5" x14ac:dyDescent="0.2">
      <c r="A23" s="21" t="s">
        <v>36</v>
      </c>
      <c r="B23" s="21" t="s">
        <v>37</v>
      </c>
      <c r="C23" s="22">
        <v>2390</v>
      </c>
      <c r="D23" s="22">
        <v>0</v>
      </c>
      <c r="E23" s="22">
        <v>2390</v>
      </c>
    </row>
    <row r="24" spans="1:5" x14ac:dyDescent="0.2">
      <c r="A24" s="21" t="s">
        <v>38</v>
      </c>
      <c r="B24" s="21" t="s">
        <v>39</v>
      </c>
      <c r="C24" s="22">
        <v>694</v>
      </c>
      <c r="D24" s="22">
        <v>0</v>
      </c>
      <c r="E24" s="22">
        <v>694</v>
      </c>
    </row>
    <row r="25" spans="1:5" x14ac:dyDescent="0.2">
      <c r="A25" s="21" t="s">
        <v>40</v>
      </c>
      <c r="B25" s="21" t="s">
        <v>41</v>
      </c>
      <c r="C25" s="22">
        <v>37664</v>
      </c>
      <c r="D25" s="22">
        <v>0</v>
      </c>
      <c r="E25" s="22">
        <v>37664</v>
      </c>
    </row>
    <row r="26" spans="1:5" x14ac:dyDescent="0.2">
      <c r="A26" s="21" t="s">
        <v>42</v>
      </c>
      <c r="B26" s="21" t="s">
        <v>43</v>
      </c>
      <c r="C26" s="22">
        <v>59564</v>
      </c>
      <c r="D26" s="22">
        <v>0</v>
      </c>
      <c r="E26" s="22">
        <v>59564</v>
      </c>
    </row>
    <row r="27" spans="1:5" x14ac:dyDescent="0.2">
      <c r="A27" s="21" t="s">
        <v>44</v>
      </c>
      <c r="B27" s="21" t="s">
        <v>45</v>
      </c>
      <c r="C27" s="22">
        <v>5330</v>
      </c>
      <c r="D27" s="22">
        <v>0</v>
      </c>
      <c r="E27" s="22">
        <v>5330</v>
      </c>
    </row>
    <row r="28" spans="1:5" x14ac:dyDescent="0.2">
      <c r="A28" s="21" t="s">
        <v>46</v>
      </c>
      <c r="B28" s="21" t="s">
        <v>47</v>
      </c>
      <c r="C28" s="22">
        <v>1357042</v>
      </c>
      <c r="D28" s="22">
        <v>0</v>
      </c>
      <c r="E28" s="22">
        <v>1357042</v>
      </c>
    </row>
    <row r="29" spans="1:5" x14ac:dyDescent="0.2">
      <c r="A29" s="21" t="s">
        <v>48</v>
      </c>
      <c r="B29" s="21" t="s">
        <v>49</v>
      </c>
      <c r="C29" s="22">
        <v>1038452</v>
      </c>
      <c r="D29" s="22">
        <v>0</v>
      </c>
      <c r="E29" s="22">
        <v>1038452</v>
      </c>
    </row>
    <row r="30" spans="1:5" x14ac:dyDescent="0.2">
      <c r="A30" s="21" t="s">
        <v>50</v>
      </c>
      <c r="B30" s="21" t="s">
        <v>51</v>
      </c>
      <c r="C30" s="22">
        <v>214255</v>
      </c>
      <c r="D30" s="22">
        <v>0</v>
      </c>
      <c r="E30" s="22">
        <v>214255</v>
      </c>
    </row>
    <row r="31" spans="1:5" x14ac:dyDescent="0.2">
      <c r="A31" s="21" t="s">
        <v>52</v>
      </c>
      <c r="B31" s="21" t="s">
        <v>53</v>
      </c>
      <c r="C31" s="22">
        <v>104335</v>
      </c>
      <c r="D31" s="22">
        <v>0</v>
      </c>
      <c r="E31" s="22">
        <v>104335</v>
      </c>
    </row>
    <row r="32" spans="1:5" x14ac:dyDescent="0.2">
      <c r="A32" s="21" t="s">
        <v>54</v>
      </c>
      <c r="B32" s="21" t="s">
        <v>55</v>
      </c>
      <c r="C32" s="22">
        <v>0</v>
      </c>
      <c r="D32" s="22">
        <v>0</v>
      </c>
      <c r="E32" s="22">
        <v>0</v>
      </c>
    </row>
    <row r="33" spans="1:5" x14ac:dyDescent="0.2">
      <c r="A33" s="21" t="s">
        <v>56</v>
      </c>
      <c r="B33" s="21" t="s">
        <v>57</v>
      </c>
      <c r="C33" s="22">
        <v>1328516</v>
      </c>
      <c r="D33" s="22">
        <v>0</v>
      </c>
      <c r="E33" s="22">
        <v>1328516</v>
      </c>
    </row>
    <row r="34" spans="1:5" x14ac:dyDescent="0.2">
      <c r="A34" s="21" t="s">
        <v>58</v>
      </c>
      <c r="B34" s="21" t="s">
        <v>59</v>
      </c>
      <c r="C34" s="22">
        <v>-1328516</v>
      </c>
      <c r="D34" s="22">
        <v>0</v>
      </c>
      <c r="E34" s="22">
        <v>-1328516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E34"/>
  <sheetViews>
    <sheetView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32" t="s">
        <v>156</v>
      </c>
      <c r="B1" s="133"/>
      <c r="C1" s="13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>
        <v>38352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s="21" t="s">
        <v>8</v>
      </c>
      <c r="B8" s="21" t="s">
        <v>121</v>
      </c>
      <c r="C8" s="22">
        <v>4632994</v>
      </c>
      <c r="D8" s="22">
        <v>-271354</v>
      </c>
      <c r="E8" s="22">
        <v>4361640</v>
      </c>
    </row>
    <row r="9" spans="1:5" x14ac:dyDescent="0.2">
      <c r="A9" s="21" t="s">
        <v>10</v>
      </c>
      <c r="B9" s="21" t="s">
        <v>11</v>
      </c>
      <c r="C9" s="22">
        <v>784154</v>
      </c>
      <c r="D9" s="22">
        <v>0</v>
      </c>
      <c r="E9" s="22">
        <v>784154</v>
      </c>
    </row>
    <row r="10" spans="1:5" ht="25.5" x14ac:dyDescent="0.2">
      <c r="A10" s="21" t="s">
        <v>12</v>
      </c>
      <c r="B10" s="23" t="s">
        <v>13</v>
      </c>
      <c r="C10" s="22">
        <v>139310</v>
      </c>
      <c r="D10" s="22">
        <v>0</v>
      </c>
      <c r="E10" s="22">
        <v>139310</v>
      </c>
    </row>
    <row r="11" spans="1:5" x14ac:dyDescent="0.2">
      <c r="A11" s="21" t="s">
        <v>14</v>
      </c>
      <c r="B11" s="21" t="s">
        <v>15</v>
      </c>
      <c r="C11" s="22">
        <v>52066</v>
      </c>
      <c r="D11" s="22">
        <v>-12915</v>
      </c>
      <c r="E11" s="22">
        <v>39151</v>
      </c>
    </row>
    <row r="12" spans="1:5" x14ac:dyDescent="0.2">
      <c r="A12" s="21" t="s">
        <v>16</v>
      </c>
      <c r="B12" s="21" t="s">
        <v>17</v>
      </c>
      <c r="C12" s="22">
        <v>505886</v>
      </c>
      <c r="D12" s="22">
        <v>-1841</v>
      </c>
      <c r="E12" s="22">
        <v>504045</v>
      </c>
    </row>
    <row r="13" spans="1:5" x14ac:dyDescent="0.2">
      <c r="A13" s="21" t="s">
        <v>18</v>
      </c>
      <c r="B13" s="21" t="s">
        <v>19</v>
      </c>
      <c r="C13" s="22">
        <v>2468194</v>
      </c>
      <c r="D13" s="22">
        <v>-147105</v>
      </c>
      <c r="E13" s="22">
        <v>2321089</v>
      </c>
    </row>
    <row r="14" spans="1:5" x14ac:dyDescent="0.2">
      <c r="A14" s="21" t="s">
        <v>20</v>
      </c>
      <c r="B14" s="21" t="s">
        <v>21</v>
      </c>
      <c r="C14" s="22">
        <v>8924</v>
      </c>
      <c r="D14" s="22">
        <v>-5445</v>
      </c>
      <c r="E14" s="22">
        <v>3479</v>
      </c>
    </row>
    <row r="15" spans="1:5" x14ac:dyDescent="0.2">
      <c r="A15" s="21" t="s">
        <v>22</v>
      </c>
      <c r="B15" s="21" t="s">
        <v>23</v>
      </c>
      <c r="C15" s="22">
        <v>4678</v>
      </c>
      <c r="D15" s="22">
        <v>-131</v>
      </c>
      <c r="E15" s="22">
        <v>4547</v>
      </c>
    </row>
    <row r="16" spans="1:5" x14ac:dyDescent="0.2">
      <c r="A16" s="21" t="s">
        <v>122</v>
      </c>
      <c r="B16" s="21" t="s">
        <v>123</v>
      </c>
      <c r="C16" s="22">
        <v>2045</v>
      </c>
      <c r="D16" s="22">
        <v>-136</v>
      </c>
      <c r="E16" s="22">
        <v>1909</v>
      </c>
    </row>
    <row r="17" spans="1:5" x14ac:dyDescent="0.2">
      <c r="A17" s="21" t="s">
        <v>24</v>
      </c>
      <c r="B17" s="21" t="s">
        <v>25</v>
      </c>
      <c r="C17" s="22">
        <v>435599</v>
      </c>
      <c r="D17" s="22">
        <v>-92023</v>
      </c>
      <c r="E17" s="22">
        <v>343576</v>
      </c>
    </row>
    <row r="18" spans="1:5" x14ac:dyDescent="0.2">
      <c r="A18" s="21" t="s">
        <v>26</v>
      </c>
      <c r="B18" s="21" t="s">
        <v>27</v>
      </c>
      <c r="C18" s="22">
        <v>232138</v>
      </c>
      <c r="D18" s="22">
        <v>-11758</v>
      </c>
      <c r="E18" s="22">
        <v>220380</v>
      </c>
    </row>
    <row r="19" spans="1:5" x14ac:dyDescent="0.2">
      <c r="A19" s="21" t="s">
        <v>28</v>
      </c>
      <c r="B19" s="21" t="s">
        <v>29</v>
      </c>
      <c r="C19" s="22">
        <v>4361640</v>
      </c>
      <c r="D19" s="22">
        <v>0</v>
      </c>
      <c r="E19" s="22">
        <v>4361640</v>
      </c>
    </row>
    <row r="20" spans="1:5" x14ac:dyDescent="0.2">
      <c r="A20" s="21" t="s">
        <v>30</v>
      </c>
      <c r="B20" s="21" t="s">
        <v>31</v>
      </c>
      <c r="C20" s="22">
        <v>3060367</v>
      </c>
      <c r="D20" s="22">
        <v>0</v>
      </c>
      <c r="E20" s="22">
        <v>3060367</v>
      </c>
    </row>
    <row r="21" spans="1:5" x14ac:dyDescent="0.2">
      <c r="A21" s="21" t="s">
        <v>32</v>
      </c>
      <c r="B21" s="21" t="s">
        <v>33</v>
      </c>
      <c r="C21" s="22">
        <v>139117</v>
      </c>
      <c r="D21" s="22">
        <v>0</v>
      </c>
      <c r="E21" s="22">
        <v>139117</v>
      </c>
    </row>
    <row r="22" spans="1:5" x14ac:dyDescent="0.2">
      <c r="A22" s="21" t="s">
        <v>34</v>
      </c>
      <c r="B22" s="21" t="s">
        <v>35</v>
      </c>
      <c r="C22" s="22">
        <v>2798151</v>
      </c>
      <c r="D22" s="22">
        <v>0</v>
      </c>
      <c r="E22" s="22">
        <v>2798151</v>
      </c>
    </row>
    <row r="23" spans="1:5" x14ac:dyDescent="0.2">
      <c r="A23" s="21" t="s">
        <v>36</v>
      </c>
      <c r="B23" s="21" t="s">
        <v>37</v>
      </c>
      <c r="C23" s="22">
        <v>2384</v>
      </c>
      <c r="D23" s="22">
        <v>0</v>
      </c>
      <c r="E23" s="22">
        <v>2384</v>
      </c>
    </row>
    <row r="24" spans="1:5" x14ac:dyDescent="0.2">
      <c r="A24" s="21" t="s">
        <v>38</v>
      </c>
      <c r="B24" s="21" t="s">
        <v>39</v>
      </c>
      <c r="C24" s="22">
        <v>694</v>
      </c>
      <c r="D24" s="22">
        <v>0</v>
      </c>
      <c r="E24" s="22">
        <v>694</v>
      </c>
    </row>
    <row r="25" spans="1:5" x14ac:dyDescent="0.2">
      <c r="A25" s="21" t="s">
        <v>40</v>
      </c>
      <c r="B25" s="21" t="s">
        <v>41</v>
      </c>
      <c r="C25" s="22">
        <v>52877</v>
      </c>
      <c r="D25" s="22">
        <v>0</v>
      </c>
      <c r="E25" s="22">
        <v>52877</v>
      </c>
    </row>
    <row r="26" spans="1:5" x14ac:dyDescent="0.2">
      <c r="A26" s="21" t="s">
        <v>42</v>
      </c>
      <c r="B26" s="21" t="s">
        <v>43</v>
      </c>
      <c r="C26" s="22">
        <v>60915</v>
      </c>
      <c r="D26" s="22">
        <v>0</v>
      </c>
      <c r="E26" s="22">
        <v>60915</v>
      </c>
    </row>
    <row r="27" spans="1:5" x14ac:dyDescent="0.2">
      <c r="A27" s="21" t="s">
        <v>44</v>
      </c>
      <c r="B27" s="21" t="s">
        <v>45</v>
      </c>
      <c r="C27" s="22">
        <v>6229</v>
      </c>
      <c r="D27" s="22">
        <v>0</v>
      </c>
      <c r="E27" s="22">
        <v>6229</v>
      </c>
    </row>
    <row r="28" spans="1:5" x14ac:dyDescent="0.2">
      <c r="A28" s="21" t="s">
        <v>46</v>
      </c>
      <c r="B28" s="21" t="s">
        <v>47</v>
      </c>
      <c r="C28" s="22">
        <v>1301273</v>
      </c>
      <c r="D28" s="22">
        <v>0</v>
      </c>
      <c r="E28" s="22">
        <v>1301273</v>
      </c>
    </row>
    <row r="29" spans="1:5" x14ac:dyDescent="0.2">
      <c r="A29" s="21" t="s">
        <v>48</v>
      </c>
      <c r="B29" s="21" t="s">
        <v>49</v>
      </c>
      <c r="C29" s="22">
        <v>992682</v>
      </c>
      <c r="D29" s="22">
        <v>0</v>
      </c>
      <c r="E29" s="22">
        <v>992682</v>
      </c>
    </row>
    <row r="30" spans="1:5" x14ac:dyDescent="0.2">
      <c r="A30" s="21" t="s">
        <v>50</v>
      </c>
      <c r="B30" s="21" t="s">
        <v>51</v>
      </c>
      <c r="C30" s="22">
        <v>214255</v>
      </c>
      <c r="D30" s="22">
        <v>0</v>
      </c>
      <c r="E30" s="22">
        <v>214255</v>
      </c>
    </row>
    <row r="31" spans="1:5" x14ac:dyDescent="0.2">
      <c r="A31" s="21" t="s">
        <v>52</v>
      </c>
      <c r="B31" s="21" t="s">
        <v>53</v>
      </c>
      <c r="C31" s="22">
        <v>94336</v>
      </c>
      <c r="D31" s="22">
        <v>0</v>
      </c>
      <c r="E31" s="22">
        <v>94336</v>
      </c>
    </row>
    <row r="32" spans="1:5" x14ac:dyDescent="0.2">
      <c r="A32" s="21" t="s">
        <v>54</v>
      </c>
      <c r="B32" s="21" t="s">
        <v>55</v>
      </c>
      <c r="C32" s="22">
        <v>0</v>
      </c>
      <c r="D32" s="22">
        <v>0</v>
      </c>
      <c r="E32" s="22">
        <v>0</v>
      </c>
    </row>
    <row r="33" spans="1:5" x14ac:dyDescent="0.2">
      <c r="A33" s="21" t="s">
        <v>56</v>
      </c>
      <c r="B33" s="21" t="s">
        <v>57</v>
      </c>
      <c r="C33" s="22">
        <v>1009501</v>
      </c>
      <c r="D33" s="22">
        <v>0</v>
      </c>
      <c r="E33" s="22">
        <v>1009501</v>
      </c>
    </row>
    <row r="34" spans="1:5" x14ac:dyDescent="0.2">
      <c r="A34" s="21" t="s">
        <v>58</v>
      </c>
      <c r="B34" s="21" t="s">
        <v>59</v>
      </c>
      <c r="C34" s="22">
        <v>-1009501</v>
      </c>
      <c r="D34" s="22">
        <v>0</v>
      </c>
      <c r="E34" s="22">
        <v>-1009501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E33"/>
  <sheetViews>
    <sheetView workbookViewId="0">
      <selection sqref="A1:C1"/>
    </sheetView>
  </sheetViews>
  <sheetFormatPr defaultRowHeight="12.75" x14ac:dyDescent="0.2"/>
  <cols>
    <col min="1" max="1" width="11.140625" customWidth="1"/>
    <col min="2" max="2" width="64.42578125" customWidth="1"/>
    <col min="3" max="5" width="15.28515625" customWidth="1"/>
  </cols>
  <sheetData>
    <row r="1" spans="1:5" ht="15.75" x14ac:dyDescent="0.25">
      <c r="A1" s="132" t="s">
        <v>156</v>
      </c>
      <c r="B1" s="133"/>
      <c r="C1" s="13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>
        <v>38260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7">
        <v>3688289</v>
      </c>
      <c r="D8" s="7">
        <v>-191511</v>
      </c>
      <c r="E8" s="7">
        <v>3496778</v>
      </c>
    </row>
    <row r="9" spans="1:5" x14ac:dyDescent="0.2">
      <c r="A9" t="s">
        <v>10</v>
      </c>
      <c r="B9" t="s">
        <v>11</v>
      </c>
      <c r="C9" s="7">
        <v>463454</v>
      </c>
      <c r="D9">
        <v>0</v>
      </c>
      <c r="E9" s="7">
        <v>463454</v>
      </c>
    </row>
    <row r="10" spans="1:5" x14ac:dyDescent="0.2">
      <c r="A10" t="s">
        <v>12</v>
      </c>
      <c r="B10" t="s">
        <v>13</v>
      </c>
      <c r="C10" s="7">
        <v>128475</v>
      </c>
      <c r="D10">
        <v>0</v>
      </c>
      <c r="E10" s="7">
        <v>128475</v>
      </c>
    </row>
    <row r="11" spans="1:5" x14ac:dyDescent="0.2">
      <c r="A11" t="s">
        <v>14</v>
      </c>
      <c r="B11" t="s">
        <v>15</v>
      </c>
      <c r="C11" s="7">
        <v>55108</v>
      </c>
      <c r="D11" s="7">
        <v>-15631</v>
      </c>
      <c r="E11" s="7">
        <v>39477</v>
      </c>
    </row>
    <row r="12" spans="1:5" x14ac:dyDescent="0.2">
      <c r="A12" t="s">
        <v>16</v>
      </c>
      <c r="B12" t="s">
        <v>17</v>
      </c>
      <c r="C12" s="7">
        <v>187101</v>
      </c>
      <c r="D12">
        <v>-252</v>
      </c>
      <c r="E12" s="7">
        <v>186849</v>
      </c>
    </row>
    <row r="13" spans="1:5" x14ac:dyDescent="0.2">
      <c r="A13" t="s">
        <v>18</v>
      </c>
      <c r="B13" t="s">
        <v>19</v>
      </c>
      <c r="C13" s="7">
        <v>2528955</v>
      </c>
      <c r="D13" s="7">
        <v>-107254</v>
      </c>
      <c r="E13" s="7">
        <v>2421701</v>
      </c>
    </row>
    <row r="14" spans="1:5" x14ac:dyDescent="0.2">
      <c r="A14" t="s">
        <v>20</v>
      </c>
      <c r="B14" t="s">
        <v>21</v>
      </c>
      <c r="C14" s="7">
        <v>10949</v>
      </c>
      <c r="D14" s="7">
        <v>-5445</v>
      </c>
      <c r="E14" s="7">
        <v>5504</v>
      </c>
    </row>
    <row r="15" spans="1:5" x14ac:dyDescent="0.2">
      <c r="A15" t="s">
        <v>22</v>
      </c>
      <c r="B15" t="s">
        <v>23</v>
      </c>
      <c r="C15" s="7">
        <v>4552</v>
      </c>
      <c r="D15">
        <v>-114</v>
      </c>
      <c r="E15" s="7">
        <v>4438</v>
      </c>
    </row>
    <row r="16" spans="1:5" x14ac:dyDescent="0.2">
      <c r="A16" t="s">
        <v>24</v>
      </c>
      <c r="B16" t="s">
        <v>25</v>
      </c>
      <c r="C16" s="7">
        <v>199536</v>
      </c>
      <c r="D16" s="7">
        <v>-48939</v>
      </c>
      <c r="E16" s="7">
        <v>150597</v>
      </c>
    </row>
    <row r="17" spans="1:5" x14ac:dyDescent="0.2">
      <c r="A17" t="s">
        <v>26</v>
      </c>
      <c r="B17" t="s">
        <v>27</v>
      </c>
      <c r="C17" s="7">
        <v>110159</v>
      </c>
      <c r="D17" s="7">
        <v>-13876</v>
      </c>
      <c r="E17" s="7">
        <v>96283</v>
      </c>
    </row>
    <row r="18" spans="1:5" x14ac:dyDescent="0.2">
      <c r="A18" t="s">
        <v>28</v>
      </c>
      <c r="B18" t="s">
        <v>29</v>
      </c>
      <c r="C18" s="7">
        <v>3496778</v>
      </c>
      <c r="D18">
        <v>0</v>
      </c>
      <c r="E18" s="7">
        <v>3496778</v>
      </c>
    </row>
    <row r="19" spans="1:5" x14ac:dyDescent="0.2">
      <c r="A19" t="s">
        <v>30</v>
      </c>
      <c r="B19" t="s">
        <v>31</v>
      </c>
      <c r="C19" s="7">
        <v>2568402</v>
      </c>
      <c r="D19">
        <v>0</v>
      </c>
      <c r="E19" s="7">
        <v>2568402</v>
      </c>
    </row>
    <row r="20" spans="1:5" x14ac:dyDescent="0.2">
      <c r="A20" t="s">
        <v>32</v>
      </c>
      <c r="B20" t="s">
        <v>33</v>
      </c>
      <c r="C20" s="7">
        <v>265702</v>
      </c>
      <c r="D20">
        <v>0</v>
      </c>
      <c r="E20" s="7">
        <v>265702</v>
      </c>
    </row>
    <row r="21" spans="1:5" x14ac:dyDescent="0.2">
      <c r="A21" t="s">
        <v>34</v>
      </c>
      <c r="B21" t="s">
        <v>35</v>
      </c>
      <c r="C21" s="7">
        <v>2236711</v>
      </c>
      <c r="D21">
        <v>0</v>
      </c>
      <c r="E21" s="7">
        <v>2236711</v>
      </c>
    </row>
    <row r="22" spans="1:5" x14ac:dyDescent="0.2">
      <c r="A22" t="s">
        <v>36</v>
      </c>
      <c r="B22" t="s">
        <v>37</v>
      </c>
      <c r="C22" s="7">
        <v>1710</v>
      </c>
      <c r="D22">
        <v>0</v>
      </c>
      <c r="E22" s="7">
        <v>1710</v>
      </c>
    </row>
    <row r="23" spans="1:5" x14ac:dyDescent="0.2">
      <c r="A23" t="s">
        <v>38</v>
      </c>
      <c r="B23" t="s">
        <v>39</v>
      </c>
      <c r="C23" s="7">
        <v>8343</v>
      </c>
      <c r="D23">
        <v>0</v>
      </c>
      <c r="E23" s="7">
        <v>8343</v>
      </c>
    </row>
    <row r="24" spans="1:5" x14ac:dyDescent="0.2">
      <c r="A24" t="s">
        <v>40</v>
      </c>
      <c r="B24" t="s">
        <v>41</v>
      </c>
      <c r="C24" s="7">
        <v>17057</v>
      </c>
      <c r="D24">
        <v>0</v>
      </c>
      <c r="E24" s="7">
        <v>17057</v>
      </c>
    </row>
    <row r="25" spans="1:5" x14ac:dyDescent="0.2">
      <c r="A25" t="s">
        <v>42</v>
      </c>
      <c r="B25" t="s">
        <v>43</v>
      </c>
      <c r="C25" s="7">
        <v>24566</v>
      </c>
      <c r="D25">
        <v>0</v>
      </c>
      <c r="E25" s="7">
        <v>24566</v>
      </c>
    </row>
    <row r="26" spans="1:5" x14ac:dyDescent="0.2">
      <c r="A26" t="s">
        <v>44</v>
      </c>
      <c r="B26" t="s">
        <v>45</v>
      </c>
      <c r="C26" s="7">
        <v>14313</v>
      </c>
      <c r="D26">
        <v>0</v>
      </c>
      <c r="E26" s="7">
        <v>14313</v>
      </c>
    </row>
    <row r="27" spans="1:5" x14ac:dyDescent="0.2">
      <c r="A27" t="s">
        <v>46</v>
      </c>
      <c r="B27" t="s">
        <v>47</v>
      </c>
      <c r="C27" s="7">
        <v>928376</v>
      </c>
      <c r="D27">
        <v>0</v>
      </c>
      <c r="E27" s="7">
        <v>928376</v>
      </c>
    </row>
    <row r="28" spans="1:5" x14ac:dyDescent="0.2">
      <c r="A28" t="s">
        <v>48</v>
      </c>
      <c r="B28" t="s">
        <v>49</v>
      </c>
      <c r="C28" s="7">
        <v>859529</v>
      </c>
      <c r="D28">
        <v>0</v>
      </c>
      <c r="E28" s="7">
        <v>859529</v>
      </c>
    </row>
    <row r="29" spans="1:5" x14ac:dyDescent="0.2">
      <c r="A29" t="s">
        <v>50</v>
      </c>
      <c r="B29" t="s">
        <v>51</v>
      </c>
      <c r="C29" s="7">
        <v>17181</v>
      </c>
      <c r="D29">
        <v>0</v>
      </c>
      <c r="E29" s="7">
        <v>17181</v>
      </c>
    </row>
    <row r="30" spans="1:5" x14ac:dyDescent="0.2">
      <c r="A30" t="s">
        <v>52</v>
      </c>
      <c r="B30" t="s">
        <v>53</v>
      </c>
      <c r="C30" s="7">
        <v>51666</v>
      </c>
      <c r="D30">
        <v>0</v>
      </c>
      <c r="E30" s="7">
        <v>51666</v>
      </c>
    </row>
    <row r="31" spans="1:5" x14ac:dyDescent="0.2">
      <c r="A31" t="s">
        <v>54</v>
      </c>
      <c r="B31" t="s">
        <v>55</v>
      </c>
      <c r="C31">
        <v>0</v>
      </c>
      <c r="D31">
        <v>0</v>
      </c>
      <c r="E31">
        <v>0</v>
      </c>
    </row>
    <row r="32" spans="1:5" x14ac:dyDescent="0.2">
      <c r="A32" t="s">
        <v>56</v>
      </c>
      <c r="B32" t="s">
        <v>57</v>
      </c>
      <c r="C32" s="7">
        <v>1384582</v>
      </c>
      <c r="D32">
        <v>0</v>
      </c>
      <c r="E32" s="7">
        <v>1384582</v>
      </c>
    </row>
    <row r="33" spans="1:5" x14ac:dyDescent="0.2">
      <c r="A33" t="s">
        <v>58</v>
      </c>
      <c r="B33" t="s">
        <v>59</v>
      </c>
      <c r="C33" s="7">
        <v>-1384582</v>
      </c>
      <c r="D33">
        <v>0</v>
      </c>
      <c r="E33" s="7">
        <v>-1384582</v>
      </c>
    </row>
  </sheetData>
  <mergeCells count="3">
    <mergeCell ref="A3:E3"/>
    <mergeCell ref="A4:E4"/>
    <mergeCell ref="A1:C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E33"/>
  <sheetViews>
    <sheetView workbookViewId="0">
      <selection sqref="A1:C1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132" t="s">
        <v>156</v>
      </c>
      <c r="B1" s="133"/>
      <c r="C1" s="13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>
        <v>38168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7">
        <v>2974217</v>
      </c>
      <c r="D8" s="7">
        <v>-161653</v>
      </c>
      <c r="E8" s="7">
        <v>2812564</v>
      </c>
    </row>
    <row r="9" spans="1:5" x14ac:dyDescent="0.2">
      <c r="A9" t="s">
        <v>10</v>
      </c>
      <c r="B9" t="s">
        <v>11</v>
      </c>
      <c r="C9" s="7">
        <v>341983</v>
      </c>
      <c r="D9">
        <v>0</v>
      </c>
      <c r="E9" s="7">
        <v>341983</v>
      </c>
    </row>
    <row r="10" spans="1:5" x14ac:dyDescent="0.2">
      <c r="A10" t="s">
        <v>12</v>
      </c>
      <c r="B10" t="s">
        <v>13</v>
      </c>
      <c r="C10" s="7">
        <v>108805</v>
      </c>
      <c r="D10">
        <v>0</v>
      </c>
      <c r="E10" s="7">
        <v>108805</v>
      </c>
    </row>
    <row r="11" spans="1:5" x14ac:dyDescent="0.2">
      <c r="A11" t="s">
        <v>14</v>
      </c>
      <c r="B11" t="s">
        <v>15</v>
      </c>
      <c r="C11" s="7">
        <v>50386</v>
      </c>
      <c r="D11" s="7">
        <v>-9223</v>
      </c>
      <c r="E11" s="7">
        <v>41163</v>
      </c>
    </row>
    <row r="12" spans="1:5" x14ac:dyDescent="0.2">
      <c r="A12" t="s">
        <v>16</v>
      </c>
      <c r="B12" t="s">
        <v>17</v>
      </c>
      <c r="C12" s="7">
        <v>232894</v>
      </c>
      <c r="D12">
        <v>-252</v>
      </c>
      <c r="E12" s="7">
        <v>232642</v>
      </c>
    </row>
    <row r="13" spans="1:5" x14ac:dyDescent="0.2">
      <c r="A13" t="s">
        <v>18</v>
      </c>
      <c r="B13" t="s">
        <v>19</v>
      </c>
      <c r="C13" s="7">
        <v>1979692</v>
      </c>
      <c r="D13" s="7">
        <v>-89604</v>
      </c>
      <c r="E13" s="7">
        <v>1890088</v>
      </c>
    </row>
    <row r="14" spans="1:5" x14ac:dyDescent="0.2">
      <c r="A14" t="s">
        <v>20</v>
      </c>
      <c r="B14" t="s">
        <v>21</v>
      </c>
      <c r="C14" s="7">
        <v>15363</v>
      </c>
      <c r="D14" s="7">
        <v>-5882</v>
      </c>
      <c r="E14" s="7">
        <v>9481</v>
      </c>
    </row>
    <row r="15" spans="1:5" x14ac:dyDescent="0.2">
      <c r="A15" t="s">
        <v>22</v>
      </c>
      <c r="B15" t="s">
        <v>23</v>
      </c>
      <c r="C15" s="7">
        <v>4552</v>
      </c>
      <c r="D15">
        <v>-103</v>
      </c>
      <c r="E15" s="7">
        <v>4449</v>
      </c>
    </row>
    <row r="16" spans="1:5" x14ac:dyDescent="0.2">
      <c r="A16" t="s">
        <v>24</v>
      </c>
      <c r="B16" t="s">
        <v>25</v>
      </c>
      <c r="C16" s="7">
        <v>192479</v>
      </c>
      <c r="D16" s="7">
        <v>-45963</v>
      </c>
      <c r="E16" s="7">
        <v>146516</v>
      </c>
    </row>
    <row r="17" spans="1:5" x14ac:dyDescent="0.2">
      <c r="A17" t="s">
        <v>26</v>
      </c>
      <c r="B17" t="s">
        <v>27</v>
      </c>
      <c r="C17" s="7">
        <v>48063</v>
      </c>
      <c r="D17" s="7">
        <v>-10626</v>
      </c>
      <c r="E17" s="7">
        <v>37437</v>
      </c>
    </row>
    <row r="18" spans="1:5" x14ac:dyDescent="0.2">
      <c r="A18" t="s">
        <v>28</v>
      </c>
      <c r="B18" t="s">
        <v>29</v>
      </c>
      <c r="C18" s="7">
        <v>2812564</v>
      </c>
      <c r="D18">
        <v>0</v>
      </c>
      <c r="E18" s="7">
        <v>2812564</v>
      </c>
    </row>
    <row r="19" spans="1:5" x14ac:dyDescent="0.2">
      <c r="A19" t="s">
        <v>30</v>
      </c>
      <c r="B19" t="s">
        <v>31</v>
      </c>
      <c r="C19" s="7">
        <v>2021252</v>
      </c>
      <c r="D19">
        <v>0</v>
      </c>
      <c r="E19" s="7">
        <v>2021252</v>
      </c>
    </row>
    <row r="20" spans="1:5" x14ac:dyDescent="0.2">
      <c r="A20" t="s">
        <v>32</v>
      </c>
      <c r="B20" t="s">
        <v>33</v>
      </c>
      <c r="C20" s="7">
        <v>150692</v>
      </c>
      <c r="D20">
        <v>0</v>
      </c>
      <c r="E20" s="7">
        <v>150692</v>
      </c>
    </row>
    <row r="21" spans="1:5" x14ac:dyDescent="0.2">
      <c r="A21" t="s">
        <v>34</v>
      </c>
      <c r="B21" t="s">
        <v>35</v>
      </c>
      <c r="C21" s="7">
        <v>1786073</v>
      </c>
      <c r="D21">
        <v>0</v>
      </c>
      <c r="E21" s="7">
        <v>1786073</v>
      </c>
    </row>
    <row r="22" spans="1:5" x14ac:dyDescent="0.2">
      <c r="A22" t="s">
        <v>36</v>
      </c>
      <c r="B22" t="s">
        <v>37</v>
      </c>
      <c r="C22" s="7">
        <v>1114</v>
      </c>
      <c r="D22">
        <v>0</v>
      </c>
      <c r="E22" s="7">
        <v>1114</v>
      </c>
    </row>
    <row r="23" spans="1:5" x14ac:dyDescent="0.2">
      <c r="A23" t="s">
        <v>38</v>
      </c>
      <c r="B23" t="s">
        <v>39</v>
      </c>
      <c r="C23" s="7">
        <v>10116</v>
      </c>
      <c r="D23">
        <v>0</v>
      </c>
      <c r="E23" s="7">
        <v>10116</v>
      </c>
    </row>
    <row r="24" spans="1:5" x14ac:dyDescent="0.2">
      <c r="A24" t="s">
        <v>40</v>
      </c>
      <c r="B24" t="s">
        <v>41</v>
      </c>
      <c r="C24" s="7">
        <v>36631</v>
      </c>
      <c r="D24">
        <v>0</v>
      </c>
      <c r="E24" s="7">
        <v>36631</v>
      </c>
    </row>
    <row r="25" spans="1:5" x14ac:dyDescent="0.2">
      <c r="A25" t="s">
        <v>42</v>
      </c>
      <c r="B25" t="s">
        <v>43</v>
      </c>
      <c r="C25" s="7">
        <v>29705</v>
      </c>
      <c r="D25">
        <v>0</v>
      </c>
      <c r="E25" s="7">
        <v>29705</v>
      </c>
    </row>
    <row r="26" spans="1:5" x14ac:dyDescent="0.2">
      <c r="A26" t="s">
        <v>44</v>
      </c>
      <c r="B26" t="s">
        <v>45</v>
      </c>
      <c r="C26" s="7">
        <v>6921</v>
      </c>
      <c r="D26">
        <v>0</v>
      </c>
      <c r="E26" s="7">
        <v>6921</v>
      </c>
    </row>
    <row r="27" spans="1:5" x14ac:dyDescent="0.2">
      <c r="A27" t="s">
        <v>46</v>
      </c>
      <c r="B27" t="s">
        <v>47</v>
      </c>
      <c r="C27" s="7">
        <v>791312</v>
      </c>
      <c r="D27">
        <v>0</v>
      </c>
      <c r="E27" s="7">
        <v>791312</v>
      </c>
    </row>
    <row r="28" spans="1:5" x14ac:dyDescent="0.2">
      <c r="A28" t="s">
        <v>48</v>
      </c>
      <c r="B28" t="s">
        <v>49</v>
      </c>
      <c r="C28" s="7">
        <v>748663</v>
      </c>
      <c r="D28">
        <v>0</v>
      </c>
      <c r="E28" s="7">
        <v>748663</v>
      </c>
    </row>
    <row r="29" spans="1:5" x14ac:dyDescent="0.2">
      <c r="A29" t="s">
        <v>50</v>
      </c>
      <c r="B29" t="s">
        <v>51</v>
      </c>
      <c r="C29" s="7">
        <v>17181</v>
      </c>
      <c r="D29">
        <v>0</v>
      </c>
      <c r="E29" s="7">
        <v>17181</v>
      </c>
    </row>
    <row r="30" spans="1:5" x14ac:dyDescent="0.2">
      <c r="A30" t="s">
        <v>52</v>
      </c>
      <c r="B30" t="s">
        <v>53</v>
      </c>
      <c r="C30" s="7">
        <v>25468</v>
      </c>
      <c r="D30">
        <v>0</v>
      </c>
      <c r="E30" s="7">
        <v>25468</v>
      </c>
    </row>
    <row r="31" spans="1:5" x14ac:dyDescent="0.2">
      <c r="A31" t="s">
        <v>54</v>
      </c>
      <c r="B31" t="s">
        <v>55</v>
      </c>
      <c r="C31">
        <v>0</v>
      </c>
      <c r="D31">
        <v>0</v>
      </c>
      <c r="E31">
        <v>0</v>
      </c>
    </row>
    <row r="32" spans="1:5" x14ac:dyDescent="0.2">
      <c r="A32" t="s">
        <v>56</v>
      </c>
      <c r="B32" t="s">
        <v>57</v>
      </c>
      <c r="C32" s="7">
        <v>1315798</v>
      </c>
      <c r="D32">
        <v>0</v>
      </c>
      <c r="E32" s="7">
        <v>1315798</v>
      </c>
    </row>
    <row r="33" spans="1:5" x14ac:dyDescent="0.2">
      <c r="A33" t="s">
        <v>58</v>
      </c>
      <c r="B33" t="s">
        <v>59</v>
      </c>
      <c r="C33" s="7">
        <v>-1315798</v>
      </c>
      <c r="D33">
        <v>0</v>
      </c>
      <c r="E33" s="7">
        <v>-1315798</v>
      </c>
    </row>
  </sheetData>
  <mergeCells count="3">
    <mergeCell ref="A3:E3"/>
    <mergeCell ref="A4:E4"/>
    <mergeCell ref="A1:C1"/>
  </mergeCells>
  <phoneticPr fontId="0" type="noConversion"/>
  <pageMargins left="0.75" right="0.75" top="0.73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E33"/>
  <sheetViews>
    <sheetView workbookViewId="0">
      <selection sqref="A1:C1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132" t="s">
        <v>156</v>
      </c>
      <c r="B1" s="133"/>
      <c r="C1" s="133"/>
      <c r="D1" s="3"/>
      <c r="E1" s="3"/>
    </row>
    <row r="2" spans="1:5" x14ac:dyDescent="0.2">
      <c r="A2" s="20"/>
      <c r="B2" s="20"/>
      <c r="C2" s="20"/>
      <c r="D2" s="20"/>
      <c r="E2" s="20"/>
    </row>
    <row r="3" spans="1:5" ht="18" x14ac:dyDescent="0.25">
      <c r="A3" s="129" t="s">
        <v>0</v>
      </c>
      <c r="B3" s="129"/>
      <c r="C3" s="129"/>
      <c r="D3" s="129"/>
      <c r="E3" s="129"/>
    </row>
    <row r="4" spans="1:5" ht="15.75" x14ac:dyDescent="0.25">
      <c r="A4" s="130">
        <v>38077</v>
      </c>
      <c r="B4" s="131"/>
      <c r="C4" s="131"/>
      <c r="D4" s="131"/>
      <c r="E4" s="131"/>
    </row>
    <row r="5" spans="1:5" x14ac:dyDescent="0.2">
      <c r="A5" s="17"/>
      <c r="B5" s="17"/>
      <c r="C5" s="17"/>
      <c r="D5" s="18" t="s">
        <v>2</v>
      </c>
      <c r="E5" s="17"/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</row>
    <row r="8" spans="1:5" x14ac:dyDescent="0.2">
      <c r="A8" t="s">
        <v>8</v>
      </c>
      <c r="B8" t="s">
        <v>9</v>
      </c>
      <c r="C8" s="7">
        <v>2489810</v>
      </c>
      <c r="D8" s="7">
        <v>-177899</v>
      </c>
      <c r="E8" s="7">
        <v>2311911</v>
      </c>
    </row>
    <row r="9" spans="1:5" x14ac:dyDescent="0.2">
      <c r="A9" t="s">
        <v>10</v>
      </c>
      <c r="B9" t="s">
        <v>11</v>
      </c>
      <c r="C9" s="7">
        <v>176731</v>
      </c>
      <c r="D9">
        <v>0</v>
      </c>
      <c r="E9" s="7">
        <v>176731</v>
      </c>
    </row>
    <row r="10" spans="1:5" ht="14.25" customHeight="1" x14ac:dyDescent="0.2">
      <c r="A10" t="s">
        <v>12</v>
      </c>
      <c r="B10" t="s">
        <v>13</v>
      </c>
      <c r="C10" s="7">
        <v>188199</v>
      </c>
      <c r="D10">
        <v>0</v>
      </c>
      <c r="E10" s="7">
        <v>188199</v>
      </c>
    </row>
    <row r="11" spans="1:5" x14ac:dyDescent="0.2">
      <c r="A11" t="s">
        <v>14</v>
      </c>
      <c r="B11" t="s">
        <v>15</v>
      </c>
      <c r="C11" s="7">
        <v>39128</v>
      </c>
      <c r="D11" s="7">
        <v>-9638</v>
      </c>
      <c r="E11" s="7">
        <v>29490</v>
      </c>
    </row>
    <row r="12" spans="1:5" x14ac:dyDescent="0.2">
      <c r="A12" t="s">
        <v>16</v>
      </c>
      <c r="B12" t="s">
        <v>17</v>
      </c>
      <c r="C12" s="7">
        <v>143541</v>
      </c>
      <c r="D12">
        <v>-252</v>
      </c>
      <c r="E12" s="7">
        <v>143289</v>
      </c>
    </row>
    <row r="13" spans="1:5" x14ac:dyDescent="0.2">
      <c r="A13" t="s">
        <v>18</v>
      </c>
      <c r="B13" t="s">
        <v>19</v>
      </c>
      <c r="C13" s="7">
        <v>1698421</v>
      </c>
      <c r="D13" s="7">
        <v>-102088</v>
      </c>
      <c r="E13" s="7">
        <v>1596333</v>
      </c>
    </row>
    <row r="14" spans="1:5" x14ac:dyDescent="0.2">
      <c r="A14" t="s">
        <v>20</v>
      </c>
      <c r="B14" t="s">
        <v>21</v>
      </c>
      <c r="C14" s="7">
        <v>17820</v>
      </c>
      <c r="D14" s="7">
        <v>-5620</v>
      </c>
      <c r="E14" s="7">
        <v>12200</v>
      </c>
    </row>
    <row r="15" spans="1:5" x14ac:dyDescent="0.2">
      <c r="A15" t="s">
        <v>22</v>
      </c>
      <c r="B15" t="s">
        <v>23</v>
      </c>
      <c r="C15" s="7">
        <v>4281</v>
      </c>
      <c r="D15">
        <v>-103</v>
      </c>
      <c r="E15" s="7">
        <v>4178</v>
      </c>
    </row>
    <row r="16" spans="1:5" x14ac:dyDescent="0.2">
      <c r="A16" t="s">
        <v>24</v>
      </c>
      <c r="B16" t="s">
        <v>25</v>
      </c>
      <c r="C16" s="7">
        <v>183222</v>
      </c>
      <c r="D16" s="7">
        <v>-43134</v>
      </c>
      <c r="E16" s="7">
        <v>140088</v>
      </c>
    </row>
    <row r="17" spans="1:5" x14ac:dyDescent="0.2">
      <c r="A17" t="s">
        <v>26</v>
      </c>
      <c r="B17" t="s">
        <v>27</v>
      </c>
      <c r="C17" s="7">
        <v>38467</v>
      </c>
      <c r="D17" s="7">
        <v>-17064</v>
      </c>
      <c r="E17" s="7">
        <v>21403</v>
      </c>
    </row>
    <row r="18" spans="1:5" x14ac:dyDescent="0.2">
      <c r="A18" t="s">
        <v>28</v>
      </c>
      <c r="B18" t="s">
        <v>29</v>
      </c>
      <c r="C18" s="7">
        <v>2311911</v>
      </c>
      <c r="D18">
        <v>0</v>
      </c>
      <c r="E18" s="7">
        <v>2311911</v>
      </c>
    </row>
    <row r="19" spans="1:5" x14ac:dyDescent="0.2">
      <c r="A19" t="s">
        <v>30</v>
      </c>
      <c r="B19" t="s">
        <v>31</v>
      </c>
      <c r="C19" s="7">
        <v>1550978</v>
      </c>
      <c r="D19">
        <v>0</v>
      </c>
      <c r="E19" s="7">
        <v>1550978</v>
      </c>
    </row>
    <row r="20" spans="1:5" x14ac:dyDescent="0.2">
      <c r="A20" t="s">
        <v>32</v>
      </c>
      <c r="B20" t="s">
        <v>33</v>
      </c>
      <c r="C20" s="7">
        <v>156074</v>
      </c>
      <c r="D20">
        <v>0</v>
      </c>
      <c r="E20" s="7">
        <v>156074</v>
      </c>
    </row>
    <row r="21" spans="1:5" x14ac:dyDescent="0.2">
      <c r="A21" t="s">
        <v>34</v>
      </c>
      <c r="B21" t="s">
        <v>35</v>
      </c>
      <c r="C21" s="7">
        <v>1349392</v>
      </c>
      <c r="D21">
        <v>0</v>
      </c>
      <c r="E21" s="7">
        <v>1349392</v>
      </c>
    </row>
    <row r="22" spans="1:5" x14ac:dyDescent="0.2">
      <c r="A22" t="s">
        <v>36</v>
      </c>
      <c r="B22" t="s">
        <v>37</v>
      </c>
      <c r="C22">
        <v>269</v>
      </c>
      <c r="D22">
        <v>0</v>
      </c>
      <c r="E22">
        <v>269</v>
      </c>
    </row>
    <row r="23" spans="1:5" x14ac:dyDescent="0.2">
      <c r="A23" t="s">
        <v>38</v>
      </c>
      <c r="B23" t="s">
        <v>39</v>
      </c>
      <c r="C23" s="7">
        <v>6872</v>
      </c>
      <c r="D23">
        <v>0</v>
      </c>
      <c r="E23" s="7">
        <v>6872</v>
      </c>
    </row>
    <row r="24" spans="1:5" x14ac:dyDescent="0.2">
      <c r="A24" t="s">
        <v>40</v>
      </c>
      <c r="B24" t="s">
        <v>41</v>
      </c>
      <c r="C24" s="7">
        <v>22358</v>
      </c>
      <c r="D24">
        <v>0</v>
      </c>
      <c r="E24" s="7">
        <v>22358</v>
      </c>
    </row>
    <row r="25" spans="1:5" x14ac:dyDescent="0.2">
      <c r="A25" t="s">
        <v>42</v>
      </c>
      <c r="B25" t="s">
        <v>43</v>
      </c>
      <c r="C25" s="7">
        <v>11623</v>
      </c>
      <c r="D25">
        <v>0</v>
      </c>
      <c r="E25" s="7">
        <v>11623</v>
      </c>
    </row>
    <row r="26" spans="1:5" x14ac:dyDescent="0.2">
      <c r="A26" t="s">
        <v>44</v>
      </c>
      <c r="B26" t="s">
        <v>45</v>
      </c>
      <c r="C26" s="7">
        <v>4390</v>
      </c>
      <c r="D26">
        <v>0</v>
      </c>
      <c r="E26" s="7">
        <v>4390</v>
      </c>
    </row>
    <row r="27" spans="1:5" x14ac:dyDescent="0.2">
      <c r="A27" t="s">
        <v>46</v>
      </c>
      <c r="B27" t="s">
        <v>47</v>
      </c>
      <c r="C27" s="7">
        <v>760933</v>
      </c>
      <c r="D27">
        <v>0</v>
      </c>
      <c r="E27" s="7">
        <v>760933</v>
      </c>
    </row>
    <row r="28" spans="1:5" x14ac:dyDescent="0.2">
      <c r="A28" t="s">
        <v>48</v>
      </c>
      <c r="B28" t="s">
        <v>49</v>
      </c>
      <c r="C28" s="7">
        <v>694972</v>
      </c>
      <c r="D28">
        <v>0</v>
      </c>
      <c r="E28" s="7">
        <v>694972</v>
      </c>
    </row>
    <row r="29" spans="1:5" x14ac:dyDescent="0.2">
      <c r="A29" t="s">
        <v>50</v>
      </c>
      <c r="B29" t="s">
        <v>51</v>
      </c>
      <c r="C29" s="7">
        <v>14881</v>
      </c>
      <c r="D29">
        <v>0</v>
      </c>
      <c r="E29" s="7">
        <v>14881</v>
      </c>
    </row>
    <row r="30" spans="1:5" x14ac:dyDescent="0.2">
      <c r="A30" t="s">
        <v>52</v>
      </c>
      <c r="B30" t="s">
        <v>53</v>
      </c>
      <c r="C30" s="7">
        <v>51080</v>
      </c>
      <c r="D30">
        <v>0</v>
      </c>
      <c r="E30" s="7">
        <v>51080</v>
      </c>
    </row>
    <row r="31" spans="1:5" x14ac:dyDescent="0.2">
      <c r="A31" t="s">
        <v>54</v>
      </c>
      <c r="B31" t="s">
        <v>55</v>
      </c>
      <c r="C31">
        <v>0</v>
      </c>
      <c r="D31">
        <v>0</v>
      </c>
      <c r="E31">
        <v>0</v>
      </c>
    </row>
    <row r="32" spans="1:5" x14ac:dyDescent="0.2">
      <c r="A32" t="s">
        <v>56</v>
      </c>
      <c r="B32" t="s">
        <v>57</v>
      </c>
      <c r="C32" s="7">
        <v>1054424</v>
      </c>
      <c r="D32">
        <v>0</v>
      </c>
      <c r="E32" s="7">
        <v>1054424</v>
      </c>
    </row>
    <row r="33" spans="1:5" x14ac:dyDescent="0.2">
      <c r="A33" t="s">
        <v>58</v>
      </c>
      <c r="B33" t="s">
        <v>59</v>
      </c>
      <c r="C33" s="7">
        <v>-1054424</v>
      </c>
      <c r="D33">
        <v>0</v>
      </c>
      <c r="E33" s="7">
        <v>-1054424</v>
      </c>
    </row>
  </sheetData>
  <mergeCells count="3">
    <mergeCell ref="A3:E3"/>
    <mergeCell ref="A4:E4"/>
    <mergeCell ref="A1:C1"/>
  </mergeCells>
  <phoneticPr fontId="0" type="noConversion"/>
  <pageMargins left="0.75" right="0.75" top="0.73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E66"/>
  <sheetViews>
    <sheetView workbookViewId="0">
      <selection sqref="A1:C1"/>
    </sheetView>
  </sheetViews>
  <sheetFormatPr defaultRowHeight="12.75" x14ac:dyDescent="0.2"/>
  <cols>
    <col min="1" max="1" width="11.140625" style="1" customWidth="1"/>
    <col min="2" max="2" width="64.42578125" style="1" customWidth="1"/>
    <col min="3" max="5" width="15.28515625" style="1" customWidth="1"/>
    <col min="6" max="16384" width="9.140625" style="1"/>
  </cols>
  <sheetData>
    <row r="1" spans="1:5" ht="15.75" x14ac:dyDescent="0.25">
      <c r="A1" s="132" t="s">
        <v>156</v>
      </c>
      <c r="B1" s="133"/>
      <c r="C1" s="133"/>
      <c r="D1" s="3"/>
      <c r="E1" s="3"/>
    </row>
    <row r="2" spans="1:5" x14ac:dyDescent="0.2">
      <c r="A2" s="2"/>
      <c r="B2" s="3"/>
      <c r="C2" s="3"/>
      <c r="D2" s="3"/>
      <c r="E2" s="3"/>
    </row>
    <row r="3" spans="1:5" ht="18" x14ac:dyDescent="0.25">
      <c r="A3" s="136" t="s">
        <v>0</v>
      </c>
      <c r="B3" s="136"/>
      <c r="C3" s="136"/>
      <c r="D3" s="136"/>
      <c r="E3" s="136"/>
    </row>
    <row r="4" spans="1:5" ht="15.75" x14ac:dyDescent="0.25">
      <c r="A4" s="131" t="s">
        <v>1</v>
      </c>
      <c r="B4" s="131"/>
      <c r="C4" s="131"/>
      <c r="D4" s="131"/>
      <c r="E4" s="131"/>
    </row>
    <row r="5" spans="1:5" ht="15" x14ac:dyDescent="0.2">
      <c r="A5"/>
      <c r="B5"/>
      <c r="C5"/>
      <c r="D5"/>
      <c r="E5" s="4" t="s">
        <v>2</v>
      </c>
    </row>
    <row r="6" spans="1:5" ht="31.5" x14ac:dyDescent="0.2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ht="15.75" x14ac:dyDescent="0.25">
      <c r="A7" s="6">
        <v>1</v>
      </c>
      <c r="B7" s="6">
        <v>2</v>
      </c>
      <c r="C7" s="6">
        <v>3</v>
      </c>
      <c r="D7" s="6">
        <v>4</v>
      </c>
      <c r="E7" s="6">
        <v>5</v>
      </c>
    </row>
    <row r="8" spans="1:5" x14ac:dyDescent="0.2">
      <c r="A8" t="s">
        <v>8</v>
      </c>
      <c r="B8" t="s">
        <v>9</v>
      </c>
      <c r="C8" s="7">
        <v>2512045</v>
      </c>
      <c r="D8" s="7">
        <v>-126615</v>
      </c>
      <c r="E8" s="7">
        <v>2385430</v>
      </c>
    </row>
    <row r="9" spans="1:5" x14ac:dyDescent="0.2">
      <c r="A9" t="s">
        <v>10</v>
      </c>
      <c r="B9" t="s">
        <v>11</v>
      </c>
      <c r="C9" s="7">
        <v>616860</v>
      </c>
      <c r="D9">
        <v>0</v>
      </c>
      <c r="E9" s="7">
        <v>616860</v>
      </c>
    </row>
    <row r="10" spans="1:5" ht="26.25" customHeight="1" x14ac:dyDescent="0.2">
      <c r="A10" t="s">
        <v>12</v>
      </c>
      <c r="B10" s="8" t="s">
        <v>13</v>
      </c>
      <c r="C10" s="7">
        <v>176982</v>
      </c>
      <c r="D10">
        <v>0</v>
      </c>
      <c r="E10" s="7">
        <v>176982</v>
      </c>
    </row>
    <row r="11" spans="1:5" x14ac:dyDescent="0.2">
      <c r="A11" t="s">
        <v>14</v>
      </c>
      <c r="B11" t="s">
        <v>15</v>
      </c>
      <c r="C11" s="7">
        <v>28142</v>
      </c>
      <c r="D11" s="7">
        <v>-7667</v>
      </c>
      <c r="E11" s="7">
        <v>20475</v>
      </c>
    </row>
    <row r="12" spans="1:5" x14ac:dyDescent="0.2">
      <c r="A12" t="s">
        <v>16</v>
      </c>
      <c r="B12" t="s">
        <v>17</v>
      </c>
      <c r="C12" s="7">
        <v>135776</v>
      </c>
      <c r="D12">
        <v>0</v>
      </c>
      <c r="E12" s="7">
        <v>135776</v>
      </c>
    </row>
    <row r="13" spans="1:5" x14ac:dyDescent="0.2">
      <c r="A13" t="s">
        <v>18</v>
      </c>
      <c r="B13" t="s">
        <v>19</v>
      </c>
      <c r="C13" s="7">
        <v>1255139</v>
      </c>
      <c r="D13" s="7">
        <v>67444</v>
      </c>
      <c r="E13" s="7">
        <v>1187695</v>
      </c>
    </row>
    <row r="14" spans="1:5" x14ac:dyDescent="0.2">
      <c r="A14" t="s">
        <v>20</v>
      </c>
      <c r="B14" t="s">
        <v>21</v>
      </c>
      <c r="C14" s="7">
        <v>19168</v>
      </c>
      <c r="D14" s="7">
        <v>-3070</v>
      </c>
      <c r="E14" s="7">
        <v>16098</v>
      </c>
    </row>
    <row r="15" spans="1:5" x14ac:dyDescent="0.2">
      <c r="A15" t="s">
        <v>22</v>
      </c>
      <c r="B15" t="s">
        <v>23</v>
      </c>
      <c r="C15" s="7">
        <v>4268</v>
      </c>
      <c r="D15">
        <v>0</v>
      </c>
      <c r="E15" s="7">
        <v>4268</v>
      </c>
    </row>
    <row r="16" spans="1:5" x14ac:dyDescent="0.2">
      <c r="A16" t="s">
        <v>24</v>
      </c>
      <c r="B16" t="s">
        <v>25</v>
      </c>
      <c r="C16" s="7">
        <v>178522</v>
      </c>
      <c r="D16" s="7">
        <v>-40930</v>
      </c>
      <c r="E16" s="7">
        <v>137592</v>
      </c>
    </row>
    <row r="17" spans="1:5" x14ac:dyDescent="0.2">
      <c r="A17" t="s">
        <v>26</v>
      </c>
      <c r="B17" t="s">
        <v>27</v>
      </c>
      <c r="C17" s="7">
        <v>97188</v>
      </c>
      <c r="D17" s="7">
        <v>-7504</v>
      </c>
      <c r="E17" s="7">
        <v>89684</v>
      </c>
    </row>
    <row r="18" spans="1:5" x14ac:dyDescent="0.2">
      <c r="A18" t="s">
        <v>28</v>
      </c>
      <c r="B18" t="s">
        <v>29</v>
      </c>
      <c r="C18" s="7">
        <v>2385430</v>
      </c>
      <c r="D18">
        <v>0</v>
      </c>
      <c r="E18" s="7">
        <v>2385430</v>
      </c>
    </row>
    <row r="19" spans="1:5" x14ac:dyDescent="0.2">
      <c r="A19" t="s">
        <v>30</v>
      </c>
      <c r="B19" t="s">
        <v>31</v>
      </c>
      <c r="C19" s="7">
        <v>1594989</v>
      </c>
      <c r="D19">
        <v>0</v>
      </c>
      <c r="E19" s="7">
        <v>1594989</v>
      </c>
    </row>
    <row r="20" spans="1:5" x14ac:dyDescent="0.2">
      <c r="A20" t="s">
        <v>32</v>
      </c>
      <c r="B20" t="s">
        <v>33</v>
      </c>
      <c r="C20" s="7">
        <v>34045</v>
      </c>
      <c r="D20">
        <v>0</v>
      </c>
      <c r="E20" s="7">
        <v>34045</v>
      </c>
    </row>
    <row r="21" spans="1:5" x14ac:dyDescent="0.2">
      <c r="A21" t="s">
        <v>34</v>
      </c>
      <c r="B21" t="s">
        <v>35</v>
      </c>
      <c r="C21" s="7">
        <v>1506028</v>
      </c>
      <c r="D21">
        <v>0</v>
      </c>
      <c r="E21" s="7">
        <v>1506028</v>
      </c>
    </row>
    <row r="22" spans="1:5" x14ac:dyDescent="0.2">
      <c r="A22" t="s">
        <v>36</v>
      </c>
      <c r="B22" t="s">
        <v>37</v>
      </c>
      <c r="C22">
        <v>647</v>
      </c>
      <c r="D22">
        <v>0</v>
      </c>
      <c r="E22">
        <v>647</v>
      </c>
    </row>
    <row r="23" spans="1:5" x14ac:dyDescent="0.2">
      <c r="A23" t="s">
        <v>38</v>
      </c>
      <c r="B23" t="s">
        <v>39</v>
      </c>
      <c r="C23" s="7">
        <v>6872</v>
      </c>
      <c r="D23">
        <v>0</v>
      </c>
      <c r="E23" s="7">
        <v>6872</v>
      </c>
    </row>
    <row r="24" spans="1:5" x14ac:dyDescent="0.2">
      <c r="A24" t="s">
        <v>40</v>
      </c>
      <c r="B24" t="s">
        <v>41</v>
      </c>
      <c r="C24" s="7">
        <v>22476</v>
      </c>
      <c r="D24">
        <v>0</v>
      </c>
      <c r="E24" s="7">
        <v>22476</v>
      </c>
    </row>
    <row r="25" spans="1:5" x14ac:dyDescent="0.2">
      <c r="A25" t="s">
        <v>42</v>
      </c>
      <c r="B25" t="s">
        <v>43</v>
      </c>
      <c r="C25" s="7">
        <v>18730</v>
      </c>
      <c r="D25">
        <v>0</v>
      </c>
      <c r="E25" s="7">
        <v>18730</v>
      </c>
    </row>
    <row r="26" spans="1:5" x14ac:dyDescent="0.2">
      <c r="A26" t="s">
        <v>44</v>
      </c>
      <c r="B26" t="s">
        <v>45</v>
      </c>
      <c r="C26" s="7">
        <v>6187</v>
      </c>
      <c r="D26">
        <v>0</v>
      </c>
      <c r="E26" s="7">
        <v>6187</v>
      </c>
    </row>
    <row r="27" spans="1:5" x14ac:dyDescent="0.2">
      <c r="A27" t="s">
        <v>46</v>
      </c>
      <c r="B27" t="s">
        <v>47</v>
      </c>
      <c r="C27" s="7">
        <v>790445</v>
      </c>
      <c r="D27">
        <v>0</v>
      </c>
      <c r="E27" s="7">
        <v>790445</v>
      </c>
    </row>
    <row r="28" spans="1:5" x14ac:dyDescent="0.2">
      <c r="A28" t="s">
        <v>48</v>
      </c>
      <c r="B28" t="s">
        <v>49</v>
      </c>
      <c r="C28" s="7">
        <v>689347</v>
      </c>
      <c r="D28">
        <v>0</v>
      </c>
      <c r="E28" s="7">
        <v>689347</v>
      </c>
    </row>
    <row r="29" spans="1:5" x14ac:dyDescent="0.2">
      <c r="A29" t="s">
        <v>50</v>
      </c>
      <c r="B29" t="s">
        <v>51</v>
      </c>
      <c r="C29" s="7">
        <v>14882</v>
      </c>
      <c r="D29">
        <v>0</v>
      </c>
      <c r="E29" s="7">
        <v>14882</v>
      </c>
    </row>
    <row r="30" spans="1:5" x14ac:dyDescent="0.2">
      <c r="A30" t="s">
        <v>52</v>
      </c>
      <c r="B30" t="s">
        <v>53</v>
      </c>
      <c r="C30" s="7">
        <v>86216</v>
      </c>
      <c r="D30">
        <v>0</v>
      </c>
      <c r="E30" s="7">
        <v>86216</v>
      </c>
    </row>
    <row r="31" spans="1:5" x14ac:dyDescent="0.2">
      <c r="A31" t="s">
        <v>54</v>
      </c>
      <c r="B31" t="s">
        <v>55</v>
      </c>
      <c r="C31">
        <v>0</v>
      </c>
      <c r="D31">
        <v>0</v>
      </c>
      <c r="E31">
        <v>0</v>
      </c>
    </row>
    <row r="32" spans="1:5" x14ac:dyDescent="0.2">
      <c r="A32" t="s">
        <v>56</v>
      </c>
      <c r="B32" t="s">
        <v>57</v>
      </c>
      <c r="C32" s="7">
        <v>967529</v>
      </c>
      <c r="D32">
        <v>0</v>
      </c>
      <c r="E32" s="7">
        <v>967529</v>
      </c>
    </row>
    <row r="33" spans="1:5" x14ac:dyDescent="0.2">
      <c r="A33" t="s">
        <v>58</v>
      </c>
      <c r="B33" t="s">
        <v>59</v>
      </c>
      <c r="C33" s="7">
        <v>-967529</v>
      </c>
      <c r="D33">
        <v>0</v>
      </c>
      <c r="E33" s="7">
        <v>-967529</v>
      </c>
    </row>
    <row r="35" spans="1:5" ht="15.75" x14ac:dyDescent="0.25">
      <c r="A35" s="134"/>
      <c r="B35" s="134"/>
      <c r="C35" s="134"/>
    </row>
    <row r="36" spans="1:5" ht="15.75" x14ac:dyDescent="0.25">
      <c r="A36" s="134"/>
      <c r="B36" s="135"/>
      <c r="C36" s="134"/>
    </row>
    <row r="37" spans="1:5" ht="15" x14ac:dyDescent="0.2">
      <c r="A37" s="9"/>
      <c r="B37" s="9"/>
      <c r="C37" s="9"/>
    </row>
    <row r="38" spans="1:5" ht="15.75" x14ac:dyDescent="0.2">
      <c r="A38" s="5"/>
      <c r="B38" s="5"/>
      <c r="C38" s="10"/>
    </row>
    <row r="39" spans="1:5" ht="15.75" x14ac:dyDescent="0.25">
      <c r="A39" s="6"/>
      <c r="B39" s="6"/>
      <c r="C39" s="11"/>
    </row>
    <row r="40" spans="1:5" ht="15" x14ac:dyDescent="0.2">
      <c r="A40" s="12"/>
      <c r="B40" s="13"/>
      <c r="C40" s="14"/>
    </row>
    <row r="41" spans="1:5" x14ac:dyDescent="0.2">
      <c r="A41"/>
      <c r="B41"/>
      <c r="C41" s="7"/>
    </row>
    <row r="42" spans="1:5" x14ac:dyDescent="0.2">
      <c r="A42"/>
      <c r="B42"/>
      <c r="C42" s="7"/>
    </row>
    <row r="43" spans="1:5" x14ac:dyDescent="0.2">
      <c r="A43"/>
      <c r="B43"/>
      <c r="C43" s="7"/>
    </row>
    <row r="44" spans="1:5" x14ac:dyDescent="0.2">
      <c r="A44"/>
      <c r="B44"/>
      <c r="C44" s="7"/>
    </row>
    <row r="45" spans="1:5" x14ac:dyDescent="0.2">
      <c r="A45"/>
      <c r="B45"/>
      <c r="C45" s="7"/>
    </row>
    <row r="46" spans="1:5" x14ac:dyDescent="0.2">
      <c r="A46"/>
      <c r="B46"/>
      <c r="C46" s="7"/>
    </row>
    <row r="47" spans="1:5" x14ac:dyDescent="0.2">
      <c r="A47"/>
      <c r="B47"/>
      <c r="C47" s="7"/>
    </row>
    <row r="48" spans="1:5" x14ac:dyDescent="0.2">
      <c r="A48"/>
      <c r="B48"/>
      <c r="C48" s="7"/>
    </row>
    <row r="49" spans="1:3" x14ac:dyDescent="0.2">
      <c r="A49"/>
      <c r="B49"/>
      <c r="C49" s="7"/>
    </row>
    <row r="50" spans="1:3" x14ac:dyDescent="0.2">
      <c r="A50"/>
      <c r="B50"/>
      <c r="C50" s="7"/>
    </row>
    <row r="51" spans="1:3" x14ac:dyDescent="0.2">
      <c r="A51"/>
      <c r="B51"/>
      <c r="C51"/>
    </row>
    <row r="52" spans="1:3" x14ac:dyDescent="0.2">
      <c r="A52"/>
      <c r="B52"/>
      <c r="C52" s="7"/>
    </row>
    <row r="53" spans="1:3" x14ac:dyDescent="0.2">
      <c r="A53"/>
      <c r="B53"/>
      <c r="C53" s="7"/>
    </row>
    <row r="54" spans="1:3" x14ac:dyDescent="0.2">
      <c r="A54"/>
      <c r="B54"/>
      <c r="C54" s="7"/>
    </row>
    <row r="55" spans="1:3" x14ac:dyDescent="0.2">
      <c r="A55"/>
      <c r="B55"/>
      <c r="C55" s="7"/>
    </row>
    <row r="56" spans="1:3" x14ac:dyDescent="0.2">
      <c r="A56"/>
      <c r="B56"/>
      <c r="C56" s="7"/>
    </row>
    <row r="57" spans="1:3" x14ac:dyDescent="0.2">
      <c r="A57"/>
      <c r="B57"/>
      <c r="C57" s="7"/>
    </row>
    <row r="58" spans="1:3" x14ac:dyDescent="0.2">
      <c r="A58"/>
      <c r="B58"/>
      <c r="C58" s="7"/>
    </row>
    <row r="59" spans="1:3" x14ac:dyDescent="0.2">
      <c r="A59"/>
      <c r="B59"/>
      <c r="C59" s="7"/>
    </row>
    <row r="60" spans="1:3" x14ac:dyDescent="0.2">
      <c r="A60"/>
      <c r="B60"/>
      <c r="C60" s="7"/>
    </row>
    <row r="61" spans="1:3" x14ac:dyDescent="0.2">
      <c r="A61"/>
      <c r="B61"/>
      <c r="C61" s="7"/>
    </row>
    <row r="62" spans="1:3" x14ac:dyDescent="0.2">
      <c r="A62"/>
      <c r="B62"/>
      <c r="C62" s="7"/>
    </row>
    <row r="63" spans="1:3" x14ac:dyDescent="0.2">
      <c r="A63"/>
      <c r="B63"/>
      <c r="C63"/>
    </row>
    <row r="64" spans="1:3" x14ac:dyDescent="0.2">
      <c r="A64"/>
      <c r="B64"/>
      <c r="C64" s="7"/>
    </row>
    <row r="65" spans="1:3" x14ac:dyDescent="0.2">
      <c r="A65"/>
      <c r="B65"/>
      <c r="C65" s="7"/>
    </row>
    <row r="66" spans="1:3" x14ac:dyDescent="0.2">
      <c r="A66"/>
      <c r="B66"/>
      <c r="C66" s="7"/>
    </row>
  </sheetData>
  <mergeCells count="5">
    <mergeCell ref="A36:C36"/>
    <mergeCell ref="A1:C1"/>
    <mergeCell ref="A3:E3"/>
    <mergeCell ref="A4:E4"/>
    <mergeCell ref="A35:C35"/>
  </mergeCells>
  <phoneticPr fontId="0" type="noConversion"/>
  <pageMargins left="0.78" right="0.75" top="0.56000000000000005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E29"/>
  <sheetViews>
    <sheetView tabSelected="1" workbookViewId="0">
      <selection sqref="A1:IV1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422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436867</v>
      </c>
    </row>
    <row r="9" spans="1:3" x14ac:dyDescent="0.2">
      <c r="A9" s="110"/>
      <c r="B9" s="109" t="s">
        <v>336</v>
      </c>
      <c r="C9" s="115">
        <v>940357</v>
      </c>
    </row>
    <row r="10" spans="1:3" x14ac:dyDescent="0.2">
      <c r="A10" s="110"/>
      <c r="B10" s="109" t="s">
        <v>337</v>
      </c>
      <c r="C10" s="115">
        <v>503490</v>
      </c>
    </row>
    <row r="11" spans="1:3" x14ac:dyDescent="0.2">
      <c r="A11" s="108" t="s">
        <v>338</v>
      </c>
      <c r="B11" s="109" t="s">
        <v>339</v>
      </c>
      <c r="C11" s="115">
        <v>124139</v>
      </c>
    </row>
    <row r="12" spans="1:3" x14ac:dyDescent="0.2">
      <c r="A12" s="110"/>
      <c r="B12" s="109" t="s">
        <v>340</v>
      </c>
      <c r="C12" s="115">
        <v>158255</v>
      </c>
    </row>
    <row r="13" spans="1:3" x14ac:dyDescent="0.2">
      <c r="A13" s="110"/>
      <c r="B13" s="109" t="s">
        <v>341</v>
      </c>
      <c r="C13" s="115">
        <v>34116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5">
        <v>0</v>
      </c>
    </row>
    <row r="18" spans="1:5" x14ac:dyDescent="0.2">
      <c r="A18" s="108" t="s">
        <v>87</v>
      </c>
      <c r="B18" s="111" t="s">
        <v>350</v>
      </c>
      <c r="C18" s="115">
        <v>0</v>
      </c>
    </row>
    <row r="19" spans="1:5" x14ac:dyDescent="0.2">
      <c r="A19" s="108" t="s">
        <v>91</v>
      </c>
      <c r="B19" s="109" t="s">
        <v>351</v>
      </c>
      <c r="C19" s="115">
        <v>-383423</v>
      </c>
    </row>
    <row r="20" spans="1:5" x14ac:dyDescent="0.2">
      <c r="A20" s="108" t="s">
        <v>95</v>
      </c>
      <c r="B20" s="109" t="s">
        <v>352</v>
      </c>
      <c r="C20" s="115">
        <v>0</v>
      </c>
    </row>
    <row r="21" spans="1:5" x14ac:dyDescent="0.2">
      <c r="A21" s="108" t="s">
        <v>353</v>
      </c>
      <c r="B21" s="109" t="s">
        <v>90</v>
      </c>
      <c r="C21" s="115">
        <v>38801</v>
      </c>
    </row>
    <row r="22" spans="1:5" x14ac:dyDescent="0.2">
      <c r="A22" s="108" t="s">
        <v>354</v>
      </c>
      <c r="B22" s="111" t="s">
        <v>355</v>
      </c>
      <c r="C22" s="115">
        <v>-173403</v>
      </c>
    </row>
    <row r="23" spans="1:5" x14ac:dyDescent="0.2">
      <c r="A23" s="108" t="s">
        <v>356</v>
      </c>
      <c r="B23" s="111" t="s">
        <v>357</v>
      </c>
      <c r="C23" s="115">
        <v>400396</v>
      </c>
    </row>
    <row r="24" spans="1:5" x14ac:dyDescent="0.2">
      <c r="A24" s="108" t="s">
        <v>358</v>
      </c>
      <c r="B24" s="109" t="s">
        <v>359</v>
      </c>
      <c r="C24" s="115">
        <v>64462</v>
      </c>
    </row>
    <row r="25" spans="1:5" x14ac:dyDescent="0.2">
      <c r="A25" s="108" t="s">
        <v>360</v>
      </c>
      <c r="B25" s="109" t="s">
        <v>98</v>
      </c>
      <c r="C25" s="115">
        <v>449888</v>
      </c>
    </row>
    <row r="26" spans="1:5" x14ac:dyDescent="0.2">
      <c r="A26" s="108" t="s">
        <v>361</v>
      </c>
      <c r="B26" s="111" t="s">
        <v>362</v>
      </c>
      <c r="C26" s="115">
        <v>401710</v>
      </c>
    </row>
    <row r="27" spans="1:5" x14ac:dyDescent="0.2">
      <c r="A27" s="108" t="s">
        <v>363</v>
      </c>
      <c r="B27" s="109" t="s">
        <v>364</v>
      </c>
      <c r="C27" s="115">
        <v>-470055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f>+C9-C10+C12-C13+C14+C15+C16+C17+C18+C19+C20+C21+C22-C23-C24-C25+C26</f>
        <v>-470055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E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420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287256</v>
      </c>
    </row>
    <row r="9" spans="1:3" x14ac:dyDescent="0.2">
      <c r="A9" s="110"/>
      <c r="B9" s="109" t="s">
        <v>336</v>
      </c>
      <c r="C9" s="115">
        <v>631870</v>
      </c>
    </row>
    <row r="10" spans="1:3" x14ac:dyDescent="0.2">
      <c r="A10" s="110"/>
      <c r="B10" s="109" t="s">
        <v>337</v>
      </c>
      <c r="C10" s="115">
        <v>344614</v>
      </c>
    </row>
    <row r="11" spans="1:3" x14ac:dyDescent="0.2">
      <c r="A11" s="108" t="s">
        <v>338</v>
      </c>
      <c r="B11" s="109" t="s">
        <v>339</v>
      </c>
      <c r="C11" s="115">
        <v>81808</v>
      </c>
    </row>
    <row r="12" spans="1:3" x14ac:dyDescent="0.2">
      <c r="A12" s="110"/>
      <c r="B12" s="109" t="s">
        <v>340</v>
      </c>
      <c r="C12" s="115">
        <v>103831</v>
      </c>
    </row>
    <row r="13" spans="1:3" x14ac:dyDescent="0.2">
      <c r="A13" s="110"/>
      <c r="B13" s="109" t="s">
        <v>341</v>
      </c>
      <c r="C13" s="115">
        <v>22023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5">
        <v>0</v>
      </c>
    </row>
    <row r="18" spans="1:5" x14ac:dyDescent="0.2">
      <c r="A18" s="108" t="s">
        <v>87</v>
      </c>
      <c r="B18" s="111" t="s">
        <v>350</v>
      </c>
      <c r="C18" s="115">
        <v>0</v>
      </c>
    </row>
    <row r="19" spans="1:5" x14ac:dyDescent="0.2">
      <c r="A19" s="108" t="s">
        <v>91</v>
      </c>
      <c r="B19" s="109" t="s">
        <v>351</v>
      </c>
      <c r="C19" s="115">
        <v>-103706</v>
      </c>
    </row>
    <row r="20" spans="1:5" x14ac:dyDescent="0.2">
      <c r="A20" s="108" t="s">
        <v>95</v>
      </c>
      <c r="B20" s="109" t="s">
        <v>352</v>
      </c>
      <c r="C20" s="115">
        <v>0</v>
      </c>
    </row>
    <row r="21" spans="1:5" x14ac:dyDescent="0.2">
      <c r="A21" s="108" t="s">
        <v>353</v>
      </c>
      <c r="B21" s="109" t="s">
        <v>90</v>
      </c>
      <c r="C21" s="115">
        <v>27328</v>
      </c>
    </row>
    <row r="22" spans="1:5" x14ac:dyDescent="0.2">
      <c r="A22" s="108" t="s">
        <v>354</v>
      </c>
      <c r="B22" s="111" t="s">
        <v>355</v>
      </c>
      <c r="C22" s="115">
        <v>-39339</v>
      </c>
    </row>
    <row r="23" spans="1:5" x14ac:dyDescent="0.2">
      <c r="A23" s="108" t="s">
        <v>356</v>
      </c>
      <c r="B23" s="111" t="s">
        <v>357</v>
      </c>
      <c r="C23" s="115">
        <v>270482</v>
      </c>
    </row>
    <row r="24" spans="1:5" x14ac:dyDescent="0.2">
      <c r="A24" s="108" t="s">
        <v>358</v>
      </c>
      <c r="B24" s="109" t="s">
        <v>359</v>
      </c>
      <c r="C24" s="115">
        <v>43280</v>
      </c>
    </row>
    <row r="25" spans="1:5" x14ac:dyDescent="0.2">
      <c r="A25" s="108" t="s">
        <v>360</v>
      </c>
      <c r="B25" s="109" t="s">
        <v>98</v>
      </c>
      <c r="C25" s="115">
        <v>318859</v>
      </c>
    </row>
    <row r="26" spans="1:5" x14ac:dyDescent="0.2">
      <c r="A26" s="108" t="s">
        <v>361</v>
      </c>
      <c r="B26" s="111" t="s">
        <v>362</v>
      </c>
      <c r="C26" s="115">
        <v>115561</v>
      </c>
    </row>
    <row r="27" spans="1:5" x14ac:dyDescent="0.2">
      <c r="A27" s="108" t="s">
        <v>363</v>
      </c>
      <c r="B27" s="109" t="s">
        <v>364</v>
      </c>
      <c r="C27" s="115">
        <v>-263713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f>+C9-C10+C12-C13+C14+C15+C16+C17+C18+C19+C20+C21+C22-C23-C24-C25+C26</f>
        <v>-263713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E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418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146021</v>
      </c>
    </row>
    <row r="9" spans="1:3" x14ac:dyDescent="0.2">
      <c r="A9" s="110"/>
      <c r="B9" s="109" t="s">
        <v>336</v>
      </c>
      <c r="C9" s="115">
        <v>320394</v>
      </c>
    </row>
    <row r="10" spans="1:3" x14ac:dyDescent="0.2">
      <c r="A10" s="110"/>
      <c r="B10" s="109" t="s">
        <v>337</v>
      </c>
      <c r="C10" s="115">
        <v>174373</v>
      </c>
    </row>
    <row r="11" spans="1:3" x14ac:dyDescent="0.2">
      <c r="A11" s="108" t="s">
        <v>338</v>
      </c>
      <c r="B11" s="109" t="s">
        <v>339</v>
      </c>
      <c r="C11" s="115">
        <v>39360</v>
      </c>
    </row>
    <row r="12" spans="1:3" x14ac:dyDescent="0.2">
      <c r="A12" s="110"/>
      <c r="B12" s="109" t="s">
        <v>340</v>
      </c>
      <c r="C12" s="115">
        <v>50231</v>
      </c>
    </row>
    <row r="13" spans="1:3" x14ac:dyDescent="0.2">
      <c r="A13" s="110"/>
      <c r="B13" s="109" t="s">
        <v>341</v>
      </c>
      <c r="C13" s="115">
        <v>10871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5">
        <v>0</v>
      </c>
    </row>
    <row r="18" spans="1:5" x14ac:dyDescent="0.2">
      <c r="A18" s="108" t="s">
        <v>87</v>
      </c>
      <c r="B18" s="111" t="s">
        <v>350</v>
      </c>
      <c r="C18" s="115">
        <v>0</v>
      </c>
    </row>
    <row r="19" spans="1:5" x14ac:dyDescent="0.2">
      <c r="A19" s="108" t="s">
        <v>91</v>
      </c>
      <c r="B19" s="109" t="s">
        <v>351</v>
      </c>
      <c r="C19" s="115">
        <v>-65596</v>
      </c>
    </row>
    <row r="20" spans="1:5" x14ac:dyDescent="0.2">
      <c r="A20" s="108" t="s">
        <v>95</v>
      </c>
      <c r="B20" s="109" t="s">
        <v>352</v>
      </c>
      <c r="C20" s="115">
        <v>0</v>
      </c>
    </row>
    <row r="21" spans="1:5" x14ac:dyDescent="0.2">
      <c r="A21" s="108" t="s">
        <v>353</v>
      </c>
      <c r="B21" s="109" t="s">
        <v>90</v>
      </c>
      <c r="C21" s="115">
        <v>6901</v>
      </c>
    </row>
    <row r="22" spans="1:5" x14ac:dyDescent="0.2">
      <c r="A22" s="108" t="s">
        <v>354</v>
      </c>
      <c r="B22" s="111" t="s">
        <v>355</v>
      </c>
      <c r="C22" s="115">
        <v>-43462</v>
      </c>
    </row>
    <row r="23" spans="1:5" x14ac:dyDescent="0.2">
      <c r="A23" s="108" t="s">
        <v>356</v>
      </c>
      <c r="B23" s="111" t="s">
        <v>357</v>
      </c>
      <c r="C23" s="115">
        <v>143029</v>
      </c>
    </row>
    <row r="24" spans="1:5" x14ac:dyDescent="0.2">
      <c r="A24" s="108" t="s">
        <v>358</v>
      </c>
      <c r="B24" s="109" t="s">
        <v>359</v>
      </c>
      <c r="C24" s="115">
        <v>21943</v>
      </c>
    </row>
    <row r="25" spans="1:5" x14ac:dyDescent="0.2">
      <c r="A25" s="108" t="s">
        <v>360</v>
      </c>
      <c r="B25" s="109" t="s">
        <v>98</v>
      </c>
      <c r="C25" s="115">
        <v>170864</v>
      </c>
    </row>
    <row r="26" spans="1:5" x14ac:dyDescent="0.2">
      <c r="A26" s="108" t="s">
        <v>361</v>
      </c>
      <c r="B26" s="111" t="s">
        <v>362</v>
      </c>
      <c r="C26" s="115">
        <v>71117</v>
      </c>
    </row>
    <row r="27" spans="1:5" x14ac:dyDescent="0.2">
      <c r="A27" s="108" t="s">
        <v>363</v>
      </c>
      <c r="B27" s="109" t="s">
        <v>364</v>
      </c>
      <c r="C27" s="115">
        <v>-181495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f>+C9-C10+C12-C13+C14+C15+C16+C17+C18+C19+C20+C21+C22-C23-C24-C25+C26</f>
        <v>-181495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E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416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681951</v>
      </c>
    </row>
    <row r="9" spans="1:3" x14ac:dyDescent="0.2">
      <c r="A9" s="110"/>
      <c r="B9" s="109" t="s">
        <v>336</v>
      </c>
      <c r="C9" s="115">
        <v>1501103</v>
      </c>
    </row>
    <row r="10" spans="1:3" x14ac:dyDescent="0.2">
      <c r="A10" s="110"/>
      <c r="B10" s="109" t="s">
        <v>337</v>
      </c>
      <c r="C10" s="115">
        <v>819152</v>
      </c>
    </row>
    <row r="11" spans="1:3" x14ac:dyDescent="0.2">
      <c r="A11" s="108" t="s">
        <v>338</v>
      </c>
      <c r="B11" s="109" t="s">
        <v>339</v>
      </c>
      <c r="C11" s="115">
        <v>197492</v>
      </c>
    </row>
    <row r="12" spans="1:3" x14ac:dyDescent="0.2">
      <c r="A12" s="110"/>
      <c r="B12" s="109" t="s">
        <v>340</v>
      </c>
      <c r="C12" s="115">
        <v>269193</v>
      </c>
    </row>
    <row r="13" spans="1:3" x14ac:dyDescent="0.2">
      <c r="A13" s="110"/>
      <c r="B13" s="109" t="s">
        <v>341</v>
      </c>
      <c r="C13" s="115">
        <v>71701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5">
        <v>0</v>
      </c>
    </row>
    <row r="18" spans="1:5" x14ac:dyDescent="0.2">
      <c r="A18" s="108" t="s">
        <v>87</v>
      </c>
      <c r="B18" s="111" t="s">
        <v>350</v>
      </c>
      <c r="C18" s="115">
        <v>0</v>
      </c>
    </row>
    <row r="19" spans="1:5" x14ac:dyDescent="0.2">
      <c r="A19" s="108" t="s">
        <v>91</v>
      </c>
      <c r="B19" s="109" t="s">
        <v>351</v>
      </c>
      <c r="C19" s="115">
        <v>-48884</v>
      </c>
    </row>
    <row r="20" spans="1:5" x14ac:dyDescent="0.2">
      <c r="A20" s="108" t="s">
        <v>95</v>
      </c>
      <c r="B20" s="109" t="s">
        <v>352</v>
      </c>
      <c r="C20" s="115">
        <v>0</v>
      </c>
    </row>
    <row r="21" spans="1:5" x14ac:dyDescent="0.2">
      <c r="A21" s="108" t="s">
        <v>353</v>
      </c>
      <c r="B21" s="109" t="s">
        <v>90</v>
      </c>
      <c r="C21" s="115">
        <v>19144</v>
      </c>
    </row>
    <row r="22" spans="1:5" x14ac:dyDescent="0.2">
      <c r="A22" s="108" t="s">
        <v>354</v>
      </c>
      <c r="B22" s="111" t="s">
        <v>355</v>
      </c>
      <c r="C22" s="115">
        <v>-63574</v>
      </c>
    </row>
    <row r="23" spans="1:5" x14ac:dyDescent="0.2">
      <c r="A23" s="108" t="s">
        <v>356</v>
      </c>
      <c r="B23" s="111" t="s">
        <v>357</v>
      </c>
      <c r="C23" s="115">
        <v>627222</v>
      </c>
    </row>
    <row r="24" spans="1:5" x14ac:dyDescent="0.2">
      <c r="A24" s="108" t="s">
        <v>358</v>
      </c>
      <c r="B24" s="109" t="s">
        <v>359</v>
      </c>
      <c r="C24" s="115">
        <v>97183</v>
      </c>
    </row>
    <row r="25" spans="1:5" x14ac:dyDescent="0.2">
      <c r="A25" s="108" t="s">
        <v>360</v>
      </c>
      <c r="B25" s="109" t="s">
        <v>98</v>
      </c>
      <c r="C25" s="115">
        <v>627091</v>
      </c>
    </row>
    <row r="26" spans="1:5" x14ac:dyDescent="0.2">
      <c r="A26" s="108" t="s">
        <v>361</v>
      </c>
      <c r="B26" s="111" t="s">
        <v>362</v>
      </c>
      <c r="C26" s="115">
        <v>60590</v>
      </c>
    </row>
    <row r="27" spans="1:5" x14ac:dyDescent="0.2">
      <c r="A27" s="108" t="s">
        <v>363</v>
      </c>
      <c r="B27" s="109" t="s">
        <v>364</v>
      </c>
      <c r="C27" s="115">
        <v>-504777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f>+C9-C10+C12-C13+C14+C15+C16+C17+C18+C19+C20+C21+C22-C23-C24-C25+C26</f>
        <v>-504777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E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414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523407</v>
      </c>
    </row>
    <row r="9" spans="1:3" x14ac:dyDescent="0.2">
      <c r="A9" s="110"/>
      <c r="B9" s="109" t="s">
        <v>336</v>
      </c>
      <c r="C9" s="115">
        <v>1143525</v>
      </c>
    </row>
    <row r="10" spans="1:3" x14ac:dyDescent="0.2">
      <c r="A10" s="110"/>
      <c r="B10" s="109" t="s">
        <v>337</v>
      </c>
      <c r="C10" s="115">
        <v>620118</v>
      </c>
    </row>
    <row r="11" spans="1:3" x14ac:dyDescent="0.2">
      <c r="A11" s="108" t="s">
        <v>338</v>
      </c>
      <c r="B11" s="109" t="s">
        <v>339</v>
      </c>
      <c r="C11" s="115">
        <v>153430</v>
      </c>
    </row>
    <row r="12" spans="1:3" x14ac:dyDescent="0.2">
      <c r="A12" s="110"/>
      <c r="B12" s="109" t="s">
        <v>340</v>
      </c>
      <c r="C12" s="115">
        <v>213472</v>
      </c>
    </row>
    <row r="13" spans="1:3" x14ac:dyDescent="0.2">
      <c r="A13" s="110"/>
      <c r="B13" s="109" t="s">
        <v>341</v>
      </c>
      <c r="C13" s="115">
        <v>60042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5">
        <v>0</v>
      </c>
    </row>
    <row r="18" spans="1:5" x14ac:dyDescent="0.2">
      <c r="A18" s="108" t="s">
        <v>87</v>
      </c>
      <c r="B18" s="111" t="s">
        <v>350</v>
      </c>
      <c r="C18" s="115">
        <v>0</v>
      </c>
    </row>
    <row r="19" spans="1:5" x14ac:dyDescent="0.2">
      <c r="A19" s="108" t="s">
        <v>91</v>
      </c>
      <c r="B19" s="109" t="s">
        <v>351</v>
      </c>
      <c r="C19" s="115">
        <v>-51213</v>
      </c>
    </row>
    <row r="20" spans="1:5" x14ac:dyDescent="0.2">
      <c r="A20" s="108" t="s">
        <v>95</v>
      </c>
      <c r="B20" s="109" t="s">
        <v>352</v>
      </c>
      <c r="C20" s="115">
        <v>0</v>
      </c>
    </row>
    <row r="21" spans="1:5" x14ac:dyDescent="0.2">
      <c r="A21" s="108" t="s">
        <v>353</v>
      </c>
      <c r="B21" s="109" t="s">
        <v>90</v>
      </c>
      <c r="C21" s="115">
        <v>13200</v>
      </c>
    </row>
    <row r="22" spans="1:5" x14ac:dyDescent="0.2">
      <c r="A22" s="108" t="s">
        <v>354</v>
      </c>
      <c r="B22" s="111" t="s">
        <v>355</v>
      </c>
      <c r="C22" s="115">
        <v>39619</v>
      </c>
    </row>
    <row r="23" spans="1:5" x14ac:dyDescent="0.2">
      <c r="A23" s="108" t="s">
        <v>356</v>
      </c>
      <c r="B23" s="111" t="s">
        <v>357</v>
      </c>
      <c r="C23" s="115">
        <v>470406</v>
      </c>
    </row>
    <row r="24" spans="1:5" x14ac:dyDescent="0.2">
      <c r="A24" s="108" t="s">
        <v>358</v>
      </c>
      <c r="B24" s="109" t="s">
        <v>359</v>
      </c>
      <c r="C24" s="115">
        <v>74502</v>
      </c>
    </row>
    <row r="25" spans="1:5" x14ac:dyDescent="0.2">
      <c r="A25" s="108" t="s">
        <v>360</v>
      </c>
      <c r="B25" s="109" t="s">
        <v>98</v>
      </c>
      <c r="C25" s="115">
        <v>463866</v>
      </c>
    </row>
    <row r="26" spans="1:5" x14ac:dyDescent="0.2">
      <c r="A26" s="108" t="s">
        <v>361</v>
      </c>
      <c r="B26" s="111" t="s">
        <v>362</v>
      </c>
      <c r="C26" s="115">
        <v>52450</v>
      </c>
    </row>
    <row r="27" spans="1:5" x14ac:dyDescent="0.2">
      <c r="A27" s="108" t="s">
        <v>363</v>
      </c>
      <c r="B27" s="109" t="s">
        <v>364</v>
      </c>
      <c r="C27" s="115">
        <v>-277881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f>+C9-C10+C12-C13+C14+C15+C16+C17+C18+C19+C20+C21+C22-C23-C24-C25+C26</f>
        <v>-277881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E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412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361807</v>
      </c>
    </row>
    <row r="9" spans="1:3" x14ac:dyDescent="0.2">
      <c r="A9" s="110"/>
      <c r="B9" s="109" t="s">
        <v>336</v>
      </c>
      <c r="C9" s="115">
        <v>775088</v>
      </c>
    </row>
    <row r="10" spans="1:3" x14ac:dyDescent="0.2">
      <c r="A10" s="110"/>
      <c r="B10" s="109" t="s">
        <v>337</v>
      </c>
      <c r="C10" s="115">
        <v>413281</v>
      </c>
    </row>
    <row r="11" spans="1:3" x14ac:dyDescent="0.2">
      <c r="A11" s="108" t="s">
        <v>338</v>
      </c>
      <c r="B11" s="109" t="s">
        <v>339</v>
      </c>
      <c r="C11" s="115">
        <v>97908</v>
      </c>
    </row>
    <row r="12" spans="1:3" x14ac:dyDescent="0.2">
      <c r="A12" s="110"/>
      <c r="B12" s="109" t="s">
        <v>340</v>
      </c>
      <c r="C12" s="115">
        <v>145915</v>
      </c>
    </row>
    <row r="13" spans="1:3" x14ac:dyDescent="0.2">
      <c r="A13" s="110"/>
      <c r="B13" s="109" t="s">
        <v>341</v>
      </c>
      <c r="C13" s="115">
        <v>48007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5">
        <v>0</v>
      </c>
    </row>
    <row r="18" spans="1:5" x14ac:dyDescent="0.2">
      <c r="A18" s="108" t="s">
        <v>87</v>
      </c>
      <c r="B18" s="111" t="s">
        <v>350</v>
      </c>
      <c r="C18" s="115">
        <v>0</v>
      </c>
    </row>
    <row r="19" spans="1:5" x14ac:dyDescent="0.2">
      <c r="A19" s="108" t="s">
        <v>91</v>
      </c>
      <c r="B19" s="109" t="s">
        <v>351</v>
      </c>
      <c r="C19" s="115">
        <v>1542</v>
      </c>
    </row>
    <row r="20" spans="1:5" x14ac:dyDescent="0.2">
      <c r="A20" s="108" t="s">
        <v>95</v>
      </c>
      <c r="B20" s="109" t="s">
        <v>352</v>
      </c>
      <c r="C20" s="115">
        <v>0</v>
      </c>
    </row>
    <row r="21" spans="1:5" x14ac:dyDescent="0.2">
      <c r="A21" s="108" t="s">
        <v>353</v>
      </c>
      <c r="B21" s="109" t="s">
        <v>90</v>
      </c>
      <c r="C21" s="115">
        <v>8699</v>
      </c>
    </row>
    <row r="22" spans="1:5" x14ac:dyDescent="0.2">
      <c r="A22" s="108" t="s">
        <v>354</v>
      </c>
      <c r="B22" s="111" t="s">
        <v>355</v>
      </c>
      <c r="C22" s="115">
        <v>32264</v>
      </c>
    </row>
    <row r="23" spans="1:5" x14ac:dyDescent="0.2">
      <c r="A23" s="108" t="s">
        <v>356</v>
      </c>
      <c r="B23" s="111" t="s">
        <v>357</v>
      </c>
      <c r="C23" s="115">
        <v>313487</v>
      </c>
    </row>
    <row r="24" spans="1:5" x14ac:dyDescent="0.2">
      <c r="A24" s="108" t="s">
        <v>358</v>
      </c>
      <c r="B24" s="109" t="s">
        <v>359</v>
      </c>
      <c r="C24" s="115">
        <v>50777</v>
      </c>
    </row>
    <row r="25" spans="1:5" x14ac:dyDescent="0.2">
      <c r="A25" s="108" t="s">
        <v>360</v>
      </c>
      <c r="B25" s="109" t="s">
        <v>98</v>
      </c>
      <c r="C25" s="115">
        <v>318359</v>
      </c>
    </row>
    <row r="26" spans="1:5" x14ac:dyDescent="0.2">
      <c r="A26" s="108" t="s">
        <v>361</v>
      </c>
      <c r="B26" s="111" t="s">
        <v>362</v>
      </c>
      <c r="C26" s="115">
        <v>-6327</v>
      </c>
    </row>
    <row r="27" spans="1:5" x14ac:dyDescent="0.2">
      <c r="A27" s="108" t="s">
        <v>363</v>
      </c>
      <c r="B27" s="109" t="s">
        <v>364</v>
      </c>
      <c r="C27" s="115">
        <v>-186730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f>+C9-C10+C12-C13+C14+C15+C16+C17+C18+C19+C20+C21+C22-C23-C24-C25+C26</f>
        <v>-186730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8"/>
  <dimension ref="A1:E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410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180660</v>
      </c>
    </row>
    <row r="9" spans="1:3" x14ac:dyDescent="0.2">
      <c r="A9" s="110"/>
      <c r="B9" s="109" t="s">
        <v>336</v>
      </c>
      <c r="C9" s="115">
        <v>403432</v>
      </c>
    </row>
    <row r="10" spans="1:3" x14ac:dyDescent="0.2">
      <c r="A10" s="110"/>
      <c r="B10" s="109" t="s">
        <v>337</v>
      </c>
      <c r="C10" s="115">
        <v>222772</v>
      </c>
    </row>
    <row r="11" spans="1:3" x14ac:dyDescent="0.2">
      <c r="A11" s="108" t="s">
        <v>338</v>
      </c>
      <c r="B11" s="109" t="s">
        <v>339</v>
      </c>
      <c r="C11" s="115">
        <v>50692</v>
      </c>
    </row>
    <row r="12" spans="1:3" x14ac:dyDescent="0.2">
      <c r="A12" s="110"/>
      <c r="B12" s="109" t="s">
        <v>340</v>
      </c>
      <c r="C12" s="115">
        <v>87471</v>
      </c>
    </row>
    <row r="13" spans="1:3" x14ac:dyDescent="0.2">
      <c r="A13" s="110"/>
      <c r="B13" s="109" t="s">
        <v>341</v>
      </c>
      <c r="C13" s="115">
        <v>36779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5">
        <v>0</v>
      </c>
    </row>
    <row r="18" spans="1:5" x14ac:dyDescent="0.2">
      <c r="A18" s="108" t="s">
        <v>87</v>
      </c>
      <c r="B18" s="111" t="s">
        <v>350</v>
      </c>
      <c r="C18" s="115">
        <v>0</v>
      </c>
    </row>
    <row r="19" spans="1:5" x14ac:dyDescent="0.2">
      <c r="A19" s="108" t="s">
        <v>91</v>
      </c>
      <c r="B19" s="109" t="s">
        <v>351</v>
      </c>
      <c r="C19" s="115">
        <v>225384</v>
      </c>
    </row>
    <row r="20" spans="1:5" x14ac:dyDescent="0.2">
      <c r="A20" s="108" t="s">
        <v>95</v>
      </c>
      <c r="B20" s="109" t="s">
        <v>352</v>
      </c>
      <c r="C20" s="115">
        <v>0</v>
      </c>
    </row>
    <row r="21" spans="1:5" x14ac:dyDescent="0.2">
      <c r="A21" s="108" t="s">
        <v>353</v>
      </c>
      <c r="B21" s="109" t="s">
        <v>90</v>
      </c>
      <c r="C21" s="115">
        <v>4716</v>
      </c>
    </row>
    <row r="22" spans="1:5" x14ac:dyDescent="0.2">
      <c r="A22" s="108" t="s">
        <v>354</v>
      </c>
      <c r="B22" s="111" t="s">
        <v>355</v>
      </c>
      <c r="C22" s="115">
        <v>-2666</v>
      </c>
    </row>
    <row r="23" spans="1:5" x14ac:dyDescent="0.2">
      <c r="A23" s="108" t="s">
        <v>356</v>
      </c>
      <c r="B23" s="111" t="s">
        <v>357</v>
      </c>
      <c r="C23" s="115">
        <v>159143</v>
      </c>
    </row>
    <row r="24" spans="1:5" x14ac:dyDescent="0.2">
      <c r="A24" s="108" t="s">
        <v>358</v>
      </c>
      <c r="B24" s="109" t="s">
        <v>359</v>
      </c>
      <c r="C24" s="115">
        <v>25918</v>
      </c>
    </row>
    <row r="25" spans="1:5" x14ac:dyDescent="0.2">
      <c r="A25" s="108" t="s">
        <v>360</v>
      </c>
      <c r="B25" s="109" t="s">
        <v>98</v>
      </c>
      <c r="C25" s="115">
        <v>157977</v>
      </c>
    </row>
    <row r="26" spans="1:5" x14ac:dyDescent="0.2">
      <c r="A26" s="108" t="s">
        <v>361</v>
      </c>
      <c r="B26" s="111" t="s">
        <v>362</v>
      </c>
      <c r="C26" s="115">
        <v>-226361</v>
      </c>
    </row>
    <row r="27" spans="1:5" x14ac:dyDescent="0.2">
      <c r="A27" s="108" t="s">
        <v>363</v>
      </c>
      <c r="B27" s="109" t="s">
        <v>364</v>
      </c>
      <c r="C27" s="115">
        <v>-110613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f>+C9-C10+C12-C13+C14+C15+C16+C17+C18+C19+C20+C21+C22-C23-C24-C25+C26</f>
        <v>-110613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9"/>
  <dimension ref="A1:E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408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f>+C9-C10</f>
        <v>922600</v>
      </c>
    </row>
    <row r="9" spans="1:3" x14ac:dyDescent="0.2">
      <c r="A9" s="110"/>
      <c r="B9" s="109" t="s">
        <v>336</v>
      </c>
      <c r="C9" s="115">
        <v>1741228</v>
      </c>
    </row>
    <row r="10" spans="1:3" x14ac:dyDescent="0.2">
      <c r="A10" s="110"/>
      <c r="B10" s="109" t="s">
        <v>337</v>
      </c>
      <c r="C10" s="115">
        <v>818628</v>
      </c>
    </row>
    <row r="11" spans="1:3" x14ac:dyDescent="0.2">
      <c r="A11" s="108" t="s">
        <v>338</v>
      </c>
      <c r="B11" s="109" t="s">
        <v>339</v>
      </c>
      <c r="C11" s="115">
        <f>+C12-C13</f>
        <v>227592</v>
      </c>
    </row>
    <row r="12" spans="1:3" x14ac:dyDescent="0.2">
      <c r="A12" s="110"/>
      <c r="B12" s="109" t="s">
        <v>340</v>
      </c>
      <c r="C12" s="115">
        <v>272541</v>
      </c>
    </row>
    <row r="13" spans="1:3" x14ac:dyDescent="0.2">
      <c r="A13" s="110"/>
      <c r="B13" s="109" t="s">
        <v>341</v>
      </c>
      <c r="C13" s="115">
        <v>44949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5">
        <v>0</v>
      </c>
    </row>
    <row r="18" spans="1:5" x14ac:dyDescent="0.2">
      <c r="A18" s="108" t="s">
        <v>87</v>
      </c>
      <c r="B18" s="111" t="s">
        <v>350</v>
      </c>
      <c r="C18" s="115">
        <v>86624</v>
      </c>
    </row>
    <row r="19" spans="1:5" x14ac:dyDescent="0.2">
      <c r="A19" s="108" t="s">
        <v>91</v>
      </c>
      <c r="B19" s="109" t="s">
        <v>351</v>
      </c>
      <c r="C19" s="115">
        <v>-1327738</v>
      </c>
    </row>
    <row r="20" spans="1:5" x14ac:dyDescent="0.2">
      <c r="A20" s="108" t="s">
        <v>95</v>
      </c>
      <c r="B20" s="109" t="s">
        <v>352</v>
      </c>
      <c r="C20" s="116">
        <v>663</v>
      </c>
    </row>
    <row r="21" spans="1:5" x14ac:dyDescent="0.2">
      <c r="A21" s="108" t="s">
        <v>353</v>
      </c>
      <c r="B21" s="109" t="s">
        <v>90</v>
      </c>
      <c r="C21" s="115">
        <v>14458</v>
      </c>
    </row>
    <row r="22" spans="1:5" x14ac:dyDescent="0.2">
      <c r="A22" s="108" t="s">
        <v>354</v>
      </c>
      <c r="B22" s="111" t="s">
        <v>355</v>
      </c>
      <c r="C22" s="115">
        <v>239703</v>
      </c>
    </row>
    <row r="23" spans="1:5" x14ac:dyDescent="0.2">
      <c r="A23" s="108" t="s">
        <v>356</v>
      </c>
      <c r="B23" s="111" t="s">
        <v>357</v>
      </c>
      <c r="C23" s="115">
        <v>690707</v>
      </c>
    </row>
    <row r="24" spans="1:5" x14ac:dyDescent="0.2">
      <c r="A24" s="108" t="s">
        <v>358</v>
      </c>
      <c r="B24" s="109" t="s">
        <v>359</v>
      </c>
      <c r="C24" s="115">
        <v>108486</v>
      </c>
    </row>
    <row r="25" spans="1:5" x14ac:dyDescent="0.2">
      <c r="A25" s="108" t="s">
        <v>360</v>
      </c>
      <c r="B25" s="109" t="s">
        <v>98</v>
      </c>
      <c r="C25" s="115">
        <v>732556</v>
      </c>
    </row>
    <row r="26" spans="1:5" x14ac:dyDescent="0.2">
      <c r="A26" s="108" t="s">
        <v>361</v>
      </c>
      <c r="B26" s="111" t="s">
        <v>362</v>
      </c>
      <c r="C26" s="115">
        <f>2247593-873015</f>
        <v>1374578</v>
      </c>
    </row>
    <row r="27" spans="1:5" x14ac:dyDescent="0.2">
      <c r="A27" s="108" t="s">
        <v>363</v>
      </c>
      <c r="B27" s="109" t="s">
        <v>364</v>
      </c>
      <c r="C27" s="115">
        <v>6731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f>+C9-C10+C12-C13+C14+C15+C16+C17+C18+C19+C20+C21+C22-C23-C24-C25+C26</f>
        <v>6731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0"/>
  <dimension ref="A1:E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406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702849</v>
      </c>
    </row>
    <row r="9" spans="1:3" x14ac:dyDescent="0.2">
      <c r="A9" s="110"/>
      <c r="B9" s="109" t="s">
        <v>336</v>
      </c>
      <c r="C9" s="115">
        <v>1305203</v>
      </c>
    </row>
    <row r="10" spans="1:3" x14ac:dyDescent="0.2">
      <c r="A10" s="110"/>
      <c r="B10" s="109" t="s">
        <v>337</v>
      </c>
      <c r="C10" s="115">
        <v>602354</v>
      </c>
    </row>
    <row r="11" spans="1:3" x14ac:dyDescent="0.2">
      <c r="A11" s="108" t="s">
        <v>338</v>
      </c>
      <c r="B11" s="109" t="s">
        <v>339</v>
      </c>
      <c r="C11" s="115">
        <v>175284</v>
      </c>
    </row>
    <row r="12" spans="1:3" x14ac:dyDescent="0.2">
      <c r="A12" s="110"/>
      <c r="B12" s="109" t="s">
        <v>340</v>
      </c>
      <c r="C12" s="115">
        <v>207395</v>
      </c>
    </row>
    <row r="13" spans="1:3" x14ac:dyDescent="0.2">
      <c r="A13" s="110"/>
      <c r="B13" s="109" t="s">
        <v>341</v>
      </c>
      <c r="C13" s="115">
        <v>32111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5">
        <v>0</v>
      </c>
    </row>
    <row r="18" spans="1:5" x14ac:dyDescent="0.2">
      <c r="A18" s="108" t="s">
        <v>87</v>
      </c>
      <c r="B18" s="111" t="s">
        <v>350</v>
      </c>
      <c r="C18" s="115">
        <v>0</v>
      </c>
    </row>
    <row r="19" spans="1:5" x14ac:dyDescent="0.2">
      <c r="A19" s="108" t="s">
        <v>91</v>
      </c>
      <c r="B19" s="109" t="s">
        <v>351</v>
      </c>
      <c r="C19" s="115">
        <v>-1486885</v>
      </c>
    </row>
    <row r="20" spans="1:5" x14ac:dyDescent="0.2">
      <c r="A20" s="108" t="s">
        <v>95</v>
      </c>
      <c r="B20" s="109" t="s">
        <v>352</v>
      </c>
      <c r="C20" s="116">
        <v>663</v>
      </c>
    </row>
    <row r="21" spans="1:5" x14ac:dyDescent="0.2">
      <c r="A21" s="108" t="s">
        <v>353</v>
      </c>
      <c r="B21" s="109" t="s">
        <v>90</v>
      </c>
      <c r="C21" s="115">
        <v>7594</v>
      </c>
    </row>
    <row r="22" spans="1:5" x14ac:dyDescent="0.2">
      <c r="A22" s="108" t="s">
        <v>354</v>
      </c>
      <c r="B22" s="111" t="s">
        <v>355</v>
      </c>
      <c r="C22" s="115">
        <v>131943</v>
      </c>
    </row>
    <row r="23" spans="1:5" x14ac:dyDescent="0.2">
      <c r="A23" s="108" t="s">
        <v>356</v>
      </c>
      <c r="B23" s="111" t="s">
        <v>357</v>
      </c>
      <c r="C23" s="115">
        <v>526170</v>
      </c>
    </row>
    <row r="24" spans="1:5" x14ac:dyDescent="0.2">
      <c r="A24" s="108" t="s">
        <v>358</v>
      </c>
      <c r="B24" s="109" t="s">
        <v>359</v>
      </c>
      <c r="C24" s="115">
        <v>81023</v>
      </c>
    </row>
    <row r="25" spans="1:5" x14ac:dyDescent="0.2">
      <c r="A25" s="108" t="s">
        <v>360</v>
      </c>
      <c r="B25" s="109" t="s">
        <v>98</v>
      </c>
      <c r="C25" s="115">
        <v>560204</v>
      </c>
    </row>
    <row r="26" spans="1:5" x14ac:dyDescent="0.2">
      <c r="A26" s="108" t="s">
        <v>361</v>
      </c>
      <c r="B26" s="111" t="s">
        <v>362</v>
      </c>
      <c r="C26" s="115">
        <v>1529462</v>
      </c>
    </row>
    <row r="27" spans="1:5" x14ac:dyDescent="0.2">
      <c r="A27" s="108" t="s">
        <v>363</v>
      </c>
      <c r="B27" s="109" t="s">
        <v>364</v>
      </c>
      <c r="C27" s="115">
        <v>-106487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f>+C9-C10+C12-C13+C14+C15+C16+C17+C18+C19+C20+C21+C22-C23-C24-C25+C26</f>
        <v>-106487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E29"/>
  <sheetViews>
    <sheetView workbookViewId="0">
      <selection activeCell="B37" sqref="B37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404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479779</v>
      </c>
    </row>
    <row r="9" spans="1:3" x14ac:dyDescent="0.2">
      <c r="A9" s="110"/>
      <c r="B9" s="109" t="s">
        <v>336</v>
      </c>
      <c r="C9" s="115">
        <v>883085</v>
      </c>
    </row>
    <row r="10" spans="1:3" x14ac:dyDescent="0.2">
      <c r="A10" s="110"/>
      <c r="B10" s="109" t="s">
        <v>337</v>
      </c>
      <c r="C10" s="115">
        <v>403306</v>
      </c>
    </row>
    <row r="11" spans="1:3" x14ac:dyDescent="0.2">
      <c r="A11" s="108" t="s">
        <v>338</v>
      </c>
      <c r="B11" s="109" t="s">
        <v>339</v>
      </c>
      <c r="C11" s="115">
        <v>120883</v>
      </c>
    </row>
    <row r="12" spans="1:3" x14ac:dyDescent="0.2">
      <c r="A12" s="110"/>
      <c r="B12" s="109" t="s">
        <v>340</v>
      </c>
      <c r="C12" s="115">
        <v>142282</v>
      </c>
    </row>
    <row r="13" spans="1:3" x14ac:dyDescent="0.2">
      <c r="A13" s="110"/>
      <c r="B13" s="109" t="s">
        <v>341</v>
      </c>
      <c r="C13" s="115">
        <v>21399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5">
        <v>0</v>
      </c>
    </row>
    <row r="18" spans="1:5" x14ac:dyDescent="0.2">
      <c r="A18" s="108" t="s">
        <v>87</v>
      </c>
      <c r="B18" s="111" t="s">
        <v>350</v>
      </c>
      <c r="C18" s="115">
        <v>0</v>
      </c>
    </row>
    <row r="19" spans="1:5" x14ac:dyDescent="0.2">
      <c r="A19" s="108" t="s">
        <v>91</v>
      </c>
      <c r="B19" s="109" t="s">
        <v>351</v>
      </c>
      <c r="C19" s="115">
        <v>-1593111</v>
      </c>
    </row>
    <row r="20" spans="1:5" x14ac:dyDescent="0.2">
      <c r="A20" s="108" t="s">
        <v>95</v>
      </c>
      <c r="B20" s="109" t="s">
        <v>352</v>
      </c>
      <c r="C20" s="116">
        <v>663</v>
      </c>
    </row>
    <row r="21" spans="1:5" x14ac:dyDescent="0.2">
      <c r="A21" s="108" t="s">
        <v>353</v>
      </c>
      <c r="B21" s="109" t="s">
        <v>90</v>
      </c>
      <c r="C21" s="115">
        <v>5278</v>
      </c>
    </row>
    <row r="22" spans="1:5" x14ac:dyDescent="0.2">
      <c r="A22" s="108" t="s">
        <v>354</v>
      </c>
      <c r="B22" s="111" t="s">
        <v>355</v>
      </c>
      <c r="C22" s="115">
        <v>90516</v>
      </c>
    </row>
    <row r="23" spans="1:5" x14ac:dyDescent="0.2">
      <c r="A23" s="108" t="s">
        <v>356</v>
      </c>
      <c r="B23" s="111" t="s">
        <v>357</v>
      </c>
      <c r="C23" s="115">
        <v>352762</v>
      </c>
    </row>
    <row r="24" spans="1:5" x14ac:dyDescent="0.2">
      <c r="A24" s="108" t="s">
        <v>358</v>
      </c>
      <c r="B24" s="109" t="s">
        <v>359</v>
      </c>
      <c r="C24" s="115">
        <v>53636</v>
      </c>
    </row>
    <row r="25" spans="1:5" x14ac:dyDescent="0.2">
      <c r="A25" s="108" t="s">
        <v>360</v>
      </c>
      <c r="B25" s="109" t="s">
        <v>98</v>
      </c>
      <c r="C25" s="115">
        <v>396186</v>
      </c>
    </row>
    <row r="26" spans="1:5" x14ac:dyDescent="0.2">
      <c r="A26" s="108" t="s">
        <v>361</v>
      </c>
      <c r="B26" s="111" t="s">
        <v>362</v>
      </c>
      <c r="C26" s="115">
        <v>1625933</v>
      </c>
    </row>
    <row r="27" spans="1:5" x14ac:dyDescent="0.2">
      <c r="A27" s="108" t="s">
        <v>363</v>
      </c>
      <c r="B27" s="109" t="s">
        <v>364</v>
      </c>
      <c r="C27" s="115">
        <v>-72643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f>+C9-C10+C12-C13+C14+C15+C16+C17+C18+C19+C20+C21+C22-C23-C24-C25+C26</f>
        <v>-72643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E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401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234136</v>
      </c>
    </row>
    <row r="9" spans="1:3" x14ac:dyDescent="0.2">
      <c r="A9" s="110"/>
      <c r="B9" s="109" t="s">
        <v>336</v>
      </c>
      <c r="C9" s="115">
        <v>442263</v>
      </c>
    </row>
    <row r="10" spans="1:3" x14ac:dyDescent="0.2">
      <c r="A10" s="110"/>
      <c r="B10" s="109" t="s">
        <v>337</v>
      </c>
      <c r="C10" s="115">
        <v>208127</v>
      </c>
    </row>
    <row r="11" spans="1:3" x14ac:dyDescent="0.2">
      <c r="A11" s="108" t="s">
        <v>338</v>
      </c>
      <c r="B11" s="109" t="s">
        <v>339</v>
      </c>
      <c r="C11" s="115">
        <v>47432</v>
      </c>
    </row>
    <row r="12" spans="1:3" x14ac:dyDescent="0.2">
      <c r="A12" s="110"/>
      <c r="B12" s="109" t="s">
        <v>340</v>
      </c>
      <c r="C12" s="115">
        <v>56768</v>
      </c>
    </row>
    <row r="13" spans="1:3" x14ac:dyDescent="0.2">
      <c r="A13" s="110"/>
      <c r="B13" s="109" t="s">
        <v>341</v>
      </c>
      <c r="C13" s="115">
        <v>9336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6">
        <v>0</v>
      </c>
    </row>
    <row r="18" spans="1:5" x14ac:dyDescent="0.2">
      <c r="A18" s="108" t="s">
        <v>87</v>
      </c>
      <c r="B18" s="111" t="s">
        <v>350</v>
      </c>
      <c r="C18" s="115">
        <v>0</v>
      </c>
    </row>
    <row r="19" spans="1:5" x14ac:dyDescent="0.2">
      <c r="A19" s="108" t="s">
        <v>91</v>
      </c>
      <c r="B19" s="109" t="s">
        <v>351</v>
      </c>
      <c r="C19" s="115">
        <v>-973538</v>
      </c>
    </row>
    <row r="20" spans="1:5" x14ac:dyDescent="0.2">
      <c r="A20" s="108" t="s">
        <v>95</v>
      </c>
      <c r="B20" s="109" t="s">
        <v>352</v>
      </c>
      <c r="C20" s="115">
        <v>0</v>
      </c>
    </row>
    <row r="21" spans="1:5" x14ac:dyDescent="0.2">
      <c r="A21" s="108" t="s">
        <v>353</v>
      </c>
      <c r="B21" s="109" t="s">
        <v>90</v>
      </c>
      <c r="C21" s="115">
        <v>3681</v>
      </c>
    </row>
    <row r="22" spans="1:5" x14ac:dyDescent="0.2">
      <c r="A22" s="108" t="s">
        <v>354</v>
      </c>
      <c r="B22" s="111" t="s">
        <v>355</v>
      </c>
      <c r="C22" s="115">
        <v>-8158</v>
      </c>
    </row>
    <row r="23" spans="1:5" x14ac:dyDescent="0.2">
      <c r="A23" s="108" t="s">
        <v>356</v>
      </c>
      <c r="B23" s="111" t="s">
        <v>357</v>
      </c>
      <c r="C23" s="115">
        <v>178349</v>
      </c>
    </row>
    <row r="24" spans="1:5" x14ac:dyDescent="0.2">
      <c r="A24" s="108" t="s">
        <v>358</v>
      </c>
      <c r="B24" s="109" t="s">
        <v>359</v>
      </c>
      <c r="C24" s="115">
        <v>26825</v>
      </c>
    </row>
    <row r="25" spans="1:5" x14ac:dyDescent="0.2">
      <c r="A25" s="108" t="s">
        <v>360</v>
      </c>
      <c r="B25" s="109" t="s">
        <v>98</v>
      </c>
      <c r="C25" s="115">
        <v>162624</v>
      </c>
    </row>
    <row r="26" spans="1:5" x14ac:dyDescent="0.2">
      <c r="A26" s="108" t="s">
        <v>361</v>
      </c>
      <c r="B26" s="111" t="s">
        <v>362</v>
      </c>
      <c r="C26" s="115">
        <v>996789</v>
      </c>
    </row>
    <row r="27" spans="1:5" x14ac:dyDescent="0.2">
      <c r="A27" s="108" t="s">
        <v>363</v>
      </c>
      <c r="B27" s="109" t="s">
        <v>364</v>
      </c>
      <c r="C27" s="115">
        <v>-67456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f>+C9-C10+C12-C13+C14+C15+C16+C17+C18+C19+C20+C21+C22-C23-C24-C25+C26</f>
        <v>-67456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E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4" width="9.5703125" style="41" bestFit="1" customWidth="1"/>
    <col min="5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400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1108610</v>
      </c>
    </row>
    <row r="9" spans="1:3" x14ac:dyDescent="0.2">
      <c r="A9" s="110"/>
      <c r="B9" s="109" t="s">
        <v>336</v>
      </c>
      <c r="C9" s="115">
        <v>1888099</v>
      </c>
    </row>
    <row r="10" spans="1:3" x14ac:dyDescent="0.2">
      <c r="A10" s="110"/>
      <c r="B10" s="109" t="s">
        <v>337</v>
      </c>
      <c r="C10" s="115">
        <v>779489</v>
      </c>
    </row>
    <row r="11" spans="1:3" x14ac:dyDescent="0.2">
      <c r="A11" s="108" t="s">
        <v>338</v>
      </c>
      <c r="B11" s="109" t="s">
        <v>339</v>
      </c>
      <c r="C11" s="115">
        <v>221912</v>
      </c>
    </row>
    <row r="12" spans="1:3" x14ac:dyDescent="0.2">
      <c r="A12" s="110"/>
      <c r="B12" s="109" t="s">
        <v>340</v>
      </c>
      <c r="C12" s="115">
        <v>263668</v>
      </c>
    </row>
    <row r="13" spans="1:3" x14ac:dyDescent="0.2">
      <c r="A13" s="110"/>
      <c r="B13" s="109" t="s">
        <v>341</v>
      </c>
      <c r="C13" s="115">
        <v>41756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6">
        <v>-46</v>
      </c>
    </row>
    <row r="18" spans="1:5" x14ac:dyDescent="0.2">
      <c r="A18" s="108" t="s">
        <v>87</v>
      </c>
      <c r="B18" s="111" t="s">
        <v>350</v>
      </c>
      <c r="C18" s="115">
        <v>31985</v>
      </c>
    </row>
    <row r="19" spans="1:5" x14ac:dyDescent="0.2">
      <c r="A19" s="108" t="s">
        <v>91</v>
      </c>
      <c r="B19" s="109" t="s">
        <v>351</v>
      </c>
      <c r="C19" s="115">
        <v>59183</v>
      </c>
    </row>
    <row r="20" spans="1:5" x14ac:dyDescent="0.2">
      <c r="A20" s="108" t="s">
        <v>95</v>
      </c>
      <c r="B20" s="109" t="s">
        <v>352</v>
      </c>
      <c r="C20" s="115">
        <v>0</v>
      </c>
    </row>
    <row r="21" spans="1:5" x14ac:dyDescent="0.2">
      <c r="A21" s="108" t="s">
        <v>353</v>
      </c>
      <c r="B21" s="109" t="s">
        <v>90</v>
      </c>
      <c r="C21" s="115">
        <v>5980</v>
      </c>
    </row>
    <row r="22" spans="1:5" x14ac:dyDescent="0.2">
      <c r="A22" s="108" t="s">
        <v>354</v>
      </c>
      <c r="B22" s="111" t="s">
        <v>355</v>
      </c>
      <c r="C22" s="115">
        <v>-1044883</v>
      </c>
    </row>
    <row r="23" spans="1:5" x14ac:dyDescent="0.2">
      <c r="A23" s="108" t="s">
        <v>356</v>
      </c>
      <c r="B23" s="111" t="s">
        <v>357</v>
      </c>
      <c r="C23" s="115">
        <v>814391</v>
      </c>
    </row>
    <row r="24" spans="1:5" x14ac:dyDescent="0.2">
      <c r="A24" s="108" t="s">
        <v>358</v>
      </c>
      <c r="B24" s="109" t="s">
        <v>359</v>
      </c>
      <c r="C24" s="115">
        <v>139717</v>
      </c>
    </row>
    <row r="25" spans="1:5" x14ac:dyDescent="0.2">
      <c r="A25" s="108" t="s">
        <v>360</v>
      </c>
      <c r="B25" s="109" t="s">
        <v>98</v>
      </c>
      <c r="C25" s="115">
        <v>673859</v>
      </c>
    </row>
    <row r="26" spans="1:5" x14ac:dyDescent="0.2">
      <c r="A26" s="108" t="s">
        <v>361</v>
      </c>
      <c r="B26" s="111" t="s">
        <v>362</v>
      </c>
      <c r="C26" s="115">
        <v>-1685</v>
      </c>
    </row>
    <row r="27" spans="1:5" x14ac:dyDescent="0.2">
      <c r="A27" s="108" t="s">
        <v>363</v>
      </c>
      <c r="B27" s="109" t="s">
        <v>364</v>
      </c>
      <c r="C27" s="115">
        <v>-1246911</v>
      </c>
      <c r="D27" s="117"/>
      <c r="E27" s="117"/>
    </row>
    <row r="28" spans="1:5" x14ac:dyDescent="0.2">
      <c r="A28" s="110" t="s">
        <v>365</v>
      </c>
      <c r="B28" s="112" t="s">
        <v>366</v>
      </c>
      <c r="C28" s="115">
        <v>0</v>
      </c>
    </row>
    <row r="29" spans="1:5" x14ac:dyDescent="0.2">
      <c r="A29" s="108" t="s">
        <v>367</v>
      </c>
      <c r="B29" s="109" t="s">
        <v>112</v>
      </c>
      <c r="C29" s="115">
        <v>-1246911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4"/>
  <dimension ref="A1:E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398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840853</v>
      </c>
    </row>
    <row r="9" spans="1:3" x14ac:dyDescent="0.2">
      <c r="A9" s="110"/>
      <c r="B9" s="109" t="s">
        <v>336</v>
      </c>
      <c r="C9" s="115">
        <v>1393846</v>
      </c>
    </row>
    <row r="10" spans="1:3" x14ac:dyDescent="0.2">
      <c r="A10" s="110"/>
      <c r="B10" s="109" t="s">
        <v>337</v>
      </c>
      <c r="C10" s="115">
        <v>552993</v>
      </c>
    </row>
    <row r="11" spans="1:3" x14ac:dyDescent="0.2">
      <c r="A11" s="108" t="s">
        <v>338</v>
      </c>
      <c r="B11" s="109" t="s">
        <v>339</v>
      </c>
      <c r="C11" s="115">
        <v>159803</v>
      </c>
    </row>
    <row r="12" spans="1:3" x14ac:dyDescent="0.2">
      <c r="A12" s="110"/>
      <c r="B12" s="109" t="s">
        <v>340</v>
      </c>
      <c r="C12" s="115">
        <v>190198</v>
      </c>
    </row>
    <row r="13" spans="1:3" x14ac:dyDescent="0.2">
      <c r="A13" s="110"/>
      <c r="B13" s="109" t="s">
        <v>341</v>
      </c>
      <c r="C13" s="115">
        <v>30395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5" x14ac:dyDescent="0.2">
      <c r="A17" s="108" t="s">
        <v>348</v>
      </c>
      <c r="B17" s="111" t="s">
        <v>349</v>
      </c>
      <c r="C17" s="116">
        <v>-46</v>
      </c>
    </row>
    <row r="18" spans="1:5" x14ac:dyDescent="0.2">
      <c r="A18" s="108" t="s">
        <v>87</v>
      </c>
      <c r="B18" s="111" t="s">
        <v>350</v>
      </c>
      <c r="C18" s="116">
        <v>0</v>
      </c>
    </row>
    <row r="19" spans="1:5" x14ac:dyDescent="0.2">
      <c r="A19" s="108" t="s">
        <v>91</v>
      </c>
      <c r="B19" s="109" t="s">
        <v>351</v>
      </c>
      <c r="C19" s="115">
        <v>534187</v>
      </c>
    </row>
    <row r="20" spans="1:5" x14ac:dyDescent="0.2">
      <c r="A20" s="108" t="s">
        <v>95</v>
      </c>
      <c r="B20" s="109" t="s">
        <v>352</v>
      </c>
      <c r="C20" s="115">
        <v>0</v>
      </c>
    </row>
    <row r="21" spans="1:5" x14ac:dyDescent="0.2">
      <c r="A21" s="108" t="s">
        <v>353</v>
      </c>
      <c r="B21" s="109" t="s">
        <v>90</v>
      </c>
      <c r="C21" s="115">
        <v>4282</v>
      </c>
    </row>
    <row r="22" spans="1:5" x14ac:dyDescent="0.2">
      <c r="A22" s="108" t="s">
        <v>354</v>
      </c>
      <c r="B22" s="111" t="s">
        <v>355</v>
      </c>
      <c r="C22" s="115">
        <v>-219352</v>
      </c>
    </row>
    <row r="23" spans="1:5" x14ac:dyDescent="0.2">
      <c r="A23" s="108" t="s">
        <v>356</v>
      </c>
      <c r="B23" s="111" t="s">
        <v>357</v>
      </c>
      <c r="C23" s="89">
        <v>605034</v>
      </c>
    </row>
    <row r="24" spans="1:5" x14ac:dyDescent="0.2">
      <c r="A24" s="108" t="s">
        <v>358</v>
      </c>
      <c r="B24" s="109" t="s">
        <v>359</v>
      </c>
      <c r="C24" s="89">
        <v>104417</v>
      </c>
    </row>
    <row r="25" spans="1:5" x14ac:dyDescent="0.2">
      <c r="A25" s="108" t="s">
        <v>360</v>
      </c>
      <c r="B25" s="109" t="s">
        <v>98</v>
      </c>
      <c r="C25" s="89">
        <v>498128</v>
      </c>
    </row>
    <row r="26" spans="1:5" x14ac:dyDescent="0.2">
      <c r="A26" s="108" t="s">
        <v>361</v>
      </c>
      <c r="B26" s="111" t="s">
        <v>362</v>
      </c>
      <c r="C26" s="89">
        <v>-512777</v>
      </c>
    </row>
    <row r="27" spans="1:5" x14ac:dyDescent="0.2">
      <c r="A27" s="108" t="s">
        <v>363</v>
      </c>
      <c r="B27" s="109" t="s">
        <v>364</v>
      </c>
      <c r="C27" s="89">
        <v>-400583</v>
      </c>
      <c r="D27" s="117"/>
      <c r="E27" s="117"/>
    </row>
    <row r="28" spans="1:5" x14ac:dyDescent="0.2">
      <c r="A28" s="110" t="s">
        <v>365</v>
      </c>
      <c r="B28" s="112" t="s">
        <v>366</v>
      </c>
      <c r="C28" s="89">
        <v>0</v>
      </c>
    </row>
    <row r="29" spans="1:5" x14ac:dyDescent="0.2">
      <c r="A29" s="108" t="s">
        <v>367</v>
      </c>
      <c r="B29" s="109" t="s">
        <v>112</v>
      </c>
      <c r="C29" s="89">
        <v>-400583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5"/>
  <dimension ref="A1:C29"/>
  <sheetViews>
    <sheetView workbookViewId="0">
      <selection activeCell="A4" sqref="A4:C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396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115">
        <v>553964</v>
      </c>
    </row>
    <row r="9" spans="1:3" x14ac:dyDescent="0.2">
      <c r="A9" s="110"/>
      <c r="B9" s="109" t="s">
        <v>336</v>
      </c>
      <c r="C9" s="115">
        <v>920856</v>
      </c>
    </row>
    <row r="10" spans="1:3" x14ac:dyDescent="0.2">
      <c r="A10" s="110"/>
      <c r="B10" s="109" t="s">
        <v>337</v>
      </c>
      <c r="C10" s="115">
        <v>366892</v>
      </c>
    </row>
    <row r="11" spans="1:3" x14ac:dyDescent="0.2">
      <c r="A11" s="108" t="s">
        <v>338</v>
      </c>
      <c r="B11" s="109" t="s">
        <v>339</v>
      </c>
      <c r="C11" s="115">
        <v>100049</v>
      </c>
    </row>
    <row r="12" spans="1:3" x14ac:dyDescent="0.2">
      <c r="A12" s="110"/>
      <c r="B12" s="109" t="s">
        <v>340</v>
      </c>
      <c r="C12" s="115">
        <v>120118</v>
      </c>
    </row>
    <row r="13" spans="1:3" x14ac:dyDescent="0.2">
      <c r="A13" s="110"/>
      <c r="B13" s="109" t="s">
        <v>341</v>
      </c>
      <c r="C13" s="115">
        <v>20069</v>
      </c>
    </row>
    <row r="14" spans="1:3" ht="25.5" x14ac:dyDescent="0.2">
      <c r="A14" s="108" t="s">
        <v>342</v>
      </c>
      <c r="B14" s="111" t="s">
        <v>343</v>
      </c>
      <c r="C14" s="115">
        <v>0</v>
      </c>
    </row>
    <row r="15" spans="1:3" ht="25.5" x14ac:dyDescent="0.2">
      <c r="A15" s="108" t="s">
        <v>344</v>
      </c>
      <c r="B15" s="111" t="s">
        <v>345</v>
      </c>
      <c r="C15" s="115">
        <v>0</v>
      </c>
    </row>
    <row r="16" spans="1:3" ht="25.5" x14ac:dyDescent="0.2">
      <c r="A16" s="108" t="s">
        <v>346</v>
      </c>
      <c r="B16" s="111" t="s">
        <v>380</v>
      </c>
      <c r="C16" s="115">
        <v>0</v>
      </c>
    </row>
    <row r="17" spans="1:3" x14ac:dyDescent="0.2">
      <c r="A17" s="108" t="s">
        <v>348</v>
      </c>
      <c r="B17" s="111" t="s">
        <v>349</v>
      </c>
      <c r="C17" s="116">
        <v>-46</v>
      </c>
    </row>
    <row r="18" spans="1:3" x14ac:dyDescent="0.2">
      <c r="A18" s="108" t="s">
        <v>87</v>
      </c>
      <c r="B18" s="111" t="s">
        <v>350</v>
      </c>
      <c r="C18" s="116">
        <v>0</v>
      </c>
    </row>
    <row r="19" spans="1:3" x14ac:dyDescent="0.2">
      <c r="A19" s="108" t="s">
        <v>91</v>
      </c>
      <c r="B19" s="109" t="s">
        <v>351</v>
      </c>
      <c r="C19" s="115">
        <v>322711</v>
      </c>
    </row>
    <row r="20" spans="1:3" x14ac:dyDescent="0.2">
      <c r="A20" s="108" t="s">
        <v>95</v>
      </c>
      <c r="B20" s="109" t="s">
        <v>352</v>
      </c>
      <c r="C20" s="115">
        <v>0</v>
      </c>
    </row>
    <row r="21" spans="1:3" x14ac:dyDescent="0.2">
      <c r="A21" s="108" t="s">
        <v>353</v>
      </c>
      <c r="B21" s="109" t="s">
        <v>90</v>
      </c>
      <c r="C21" s="115">
        <v>3408</v>
      </c>
    </row>
    <row r="22" spans="1:3" x14ac:dyDescent="0.2">
      <c r="A22" s="108" t="s">
        <v>354</v>
      </c>
      <c r="B22" s="111" t="s">
        <v>355</v>
      </c>
      <c r="C22" s="115">
        <v>-230626</v>
      </c>
    </row>
    <row r="23" spans="1:3" x14ac:dyDescent="0.2">
      <c r="A23" s="108" t="s">
        <v>356</v>
      </c>
      <c r="B23" s="111" t="s">
        <v>357</v>
      </c>
      <c r="C23" s="115">
        <v>392213</v>
      </c>
    </row>
    <row r="24" spans="1:3" x14ac:dyDescent="0.2">
      <c r="A24" s="108" t="s">
        <v>358</v>
      </c>
      <c r="B24" s="109" t="s">
        <v>359</v>
      </c>
      <c r="C24" s="115">
        <v>69194</v>
      </c>
    </row>
    <row r="25" spans="1:3" x14ac:dyDescent="0.2">
      <c r="A25" s="108" t="s">
        <v>360</v>
      </c>
      <c r="B25" s="109" t="s">
        <v>98</v>
      </c>
      <c r="C25" s="115">
        <v>328164</v>
      </c>
    </row>
    <row r="26" spans="1:3" x14ac:dyDescent="0.2">
      <c r="A26" s="108" t="s">
        <v>361</v>
      </c>
      <c r="B26" s="111" t="s">
        <v>362</v>
      </c>
      <c r="C26" s="115">
        <v>-317763</v>
      </c>
    </row>
    <row r="27" spans="1:3" x14ac:dyDescent="0.2">
      <c r="A27" s="108" t="s">
        <v>363</v>
      </c>
      <c r="B27" s="109" t="s">
        <v>364</v>
      </c>
      <c r="C27" s="115">
        <v>-357874</v>
      </c>
    </row>
    <row r="28" spans="1:3" x14ac:dyDescent="0.2">
      <c r="A28" s="110" t="s">
        <v>365</v>
      </c>
      <c r="B28" s="112" t="s">
        <v>366</v>
      </c>
      <c r="C28" s="115">
        <v>0</v>
      </c>
    </row>
    <row r="29" spans="1:3" x14ac:dyDescent="0.2">
      <c r="A29" s="108" t="s">
        <v>367</v>
      </c>
      <c r="B29" s="109" t="s">
        <v>112</v>
      </c>
      <c r="C29" s="115">
        <v>-357874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C29"/>
  <sheetViews>
    <sheetView workbookViewId="0">
      <selection activeCell="B2" sqref="B2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394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92">
        <v>264783</v>
      </c>
    </row>
    <row r="9" spans="1:3" x14ac:dyDescent="0.2">
      <c r="A9" s="110"/>
      <c r="B9" s="109" t="s">
        <v>336</v>
      </c>
      <c r="C9" s="92">
        <v>462563</v>
      </c>
    </row>
    <row r="10" spans="1:3" x14ac:dyDescent="0.2">
      <c r="A10" s="110"/>
      <c r="B10" s="109" t="s">
        <v>337</v>
      </c>
      <c r="C10" s="92">
        <v>197780</v>
      </c>
    </row>
    <row r="11" spans="1:3" x14ac:dyDescent="0.2">
      <c r="A11" s="108" t="s">
        <v>338</v>
      </c>
      <c r="B11" s="109" t="s">
        <v>339</v>
      </c>
      <c r="C11" s="92">
        <v>46224</v>
      </c>
    </row>
    <row r="12" spans="1:3" x14ac:dyDescent="0.2">
      <c r="A12" s="110"/>
      <c r="B12" s="109" t="s">
        <v>340</v>
      </c>
      <c r="C12" s="92">
        <v>55080</v>
      </c>
    </row>
    <row r="13" spans="1:3" x14ac:dyDescent="0.2">
      <c r="A13" s="110"/>
      <c r="B13" s="109" t="s">
        <v>341</v>
      </c>
      <c r="C13" s="92">
        <v>8856</v>
      </c>
    </row>
    <row r="14" spans="1:3" ht="25.5" x14ac:dyDescent="0.2">
      <c r="A14" s="108" t="s">
        <v>342</v>
      </c>
      <c r="B14" s="111" t="s">
        <v>343</v>
      </c>
      <c r="C14" s="92">
        <v>0</v>
      </c>
    </row>
    <row r="15" spans="1:3" ht="25.5" x14ac:dyDescent="0.2">
      <c r="A15" s="108" t="s">
        <v>344</v>
      </c>
      <c r="B15" s="111" t="s">
        <v>345</v>
      </c>
      <c r="C15" s="92">
        <v>0</v>
      </c>
    </row>
    <row r="16" spans="1:3" ht="25.5" x14ac:dyDescent="0.2">
      <c r="A16" s="108" t="s">
        <v>346</v>
      </c>
      <c r="B16" s="111" t="s">
        <v>380</v>
      </c>
      <c r="C16" s="92">
        <v>0</v>
      </c>
    </row>
    <row r="17" spans="1:3" x14ac:dyDescent="0.2">
      <c r="A17" s="108" t="s">
        <v>348</v>
      </c>
      <c r="B17" s="111" t="s">
        <v>349</v>
      </c>
      <c r="C17" s="92">
        <v>0</v>
      </c>
    </row>
    <row r="18" spans="1:3" x14ac:dyDescent="0.2">
      <c r="A18" s="108" t="s">
        <v>87</v>
      </c>
      <c r="B18" s="111" t="s">
        <v>350</v>
      </c>
      <c r="C18" s="92">
        <v>0</v>
      </c>
    </row>
    <row r="19" spans="1:3" x14ac:dyDescent="0.2">
      <c r="A19" s="108" t="s">
        <v>91</v>
      </c>
      <c r="B19" s="109" t="s">
        <v>351</v>
      </c>
      <c r="C19" s="92">
        <v>265499</v>
      </c>
    </row>
    <row r="20" spans="1:3" x14ac:dyDescent="0.2">
      <c r="A20" s="108" t="s">
        <v>95</v>
      </c>
      <c r="B20" s="109" t="s">
        <v>352</v>
      </c>
      <c r="C20" s="92">
        <v>0</v>
      </c>
    </row>
    <row r="21" spans="1:3" x14ac:dyDescent="0.2">
      <c r="A21" s="108" t="s">
        <v>353</v>
      </c>
      <c r="B21" s="109" t="s">
        <v>90</v>
      </c>
      <c r="C21" s="92">
        <v>2070</v>
      </c>
    </row>
    <row r="22" spans="1:3" x14ac:dyDescent="0.2">
      <c r="A22" s="108" t="s">
        <v>354</v>
      </c>
      <c r="B22" s="111" t="s">
        <v>355</v>
      </c>
      <c r="C22" s="92">
        <v>-128781</v>
      </c>
    </row>
    <row r="23" spans="1:3" x14ac:dyDescent="0.2">
      <c r="A23" s="108" t="s">
        <v>356</v>
      </c>
      <c r="B23" s="111" t="s">
        <v>357</v>
      </c>
      <c r="C23" s="92">
        <v>196730</v>
      </c>
    </row>
    <row r="24" spans="1:3" x14ac:dyDescent="0.2">
      <c r="A24" s="108" t="s">
        <v>358</v>
      </c>
      <c r="B24" s="109" t="s">
        <v>359</v>
      </c>
      <c r="C24" s="92">
        <v>34406</v>
      </c>
    </row>
    <row r="25" spans="1:3" x14ac:dyDescent="0.2">
      <c r="A25" s="108" t="s">
        <v>360</v>
      </c>
      <c r="B25" s="109" t="s">
        <v>98</v>
      </c>
      <c r="C25" s="92">
        <v>175490</v>
      </c>
    </row>
    <row r="26" spans="1:3" x14ac:dyDescent="0.2">
      <c r="A26" s="108" t="s">
        <v>361</v>
      </c>
      <c r="B26" s="111" t="s">
        <v>362</v>
      </c>
      <c r="C26" s="92">
        <v>-269505</v>
      </c>
    </row>
    <row r="27" spans="1:3" x14ac:dyDescent="0.2">
      <c r="A27" s="108" t="s">
        <v>363</v>
      </c>
      <c r="B27" s="109" t="s">
        <v>364</v>
      </c>
      <c r="C27" s="92">
        <v>-226336</v>
      </c>
    </row>
    <row r="28" spans="1:3" x14ac:dyDescent="0.2">
      <c r="A28" s="110" t="s">
        <v>365</v>
      </c>
      <c r="B28" s="112" t="s">
        <v>366</v>
      </c>
      <c r="C28" s="92">
        <v>0</v>
      </c>
    </row>
    <row r="29" spans="1:3" x14ac:dyDescent="0.2">
      <c r="A29" s="108" t="s">
        <v>367</v>
      </c>
      <c r="B29" s="109" t="s">
        <v>112</v>
      </c>
      <c r="C29" s="92">
        <v>-226336</v>
      </c>
    </row>
  </sheetData>
  <mergeCells count="3">
    <mergeCell ref="A1:C1"/>
    <mergeCell ref="A3:C3"/>
    <mergeCell ref="A4:C4"/>
  </mergeCells>
  <pageMargins left="0.75" right="0.75" top="1" bottom="1" header="0.5" footer="0.5"/>
  <pageSetup paperSize="9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7"/>
  <dimension ref="A1:C29"/>
  <sheetViews>
    <sheetView workbookViewId="0">
      <selection activeCell="B24" sqref="B24"/>
    </sheetView>
  </sheetViews>
  <sheetFormatPr defaultRowHeight="12.75" x14ac:dyDescent="0.2"/>
  <cols>
    <col min="1" max="1" width="9.140625" style="41"/>
    <col min="2" max="2" width="93.140625" style="41" customWidth="1"/>
    <col min="3" max="3" width="13.85546875" style="41" customWidth="1"/>
    <col min="4" max="16384" width="9.140625" style="41"/>
  </cols>
  <sheetData>
    <row r="1" spans="1:3" x14ac:dyDescent="0.2">
      <c r="A1" s="133" t="s">
        <v>303</v>
      </c>
      <c r="B1" s="133"/>
      <c r="C1" s="133"/>
    </row>
    <row r="2" spans="1:3" x14ac:dyDescent="0.2">
      <c r="A2" s="16"/>
      <c r="B2" s="16"/>
      <c r="C2" s="16"/>
    </row>
    <row r="3" spans="1:3" x14ac:dyDescent="0.2">
      <c r="A3" s="137" t="s">
        <v>60</v>
      </c>
      <c r="B3" s="137"/>
      <c r="C3" s="137"/>
    </row>
    <row r="4" spans="1:3" x14ac:dyDescent="0.2">
      <c r="A4" s="137" t="s">
        <v>392</v>
      </c>
      <c r="B4" s="138"/>
      <c r="C4" s="137"/>
    </row>
    <row r="5" spans="1:3" x14ac:dyDescent="0.2">
      <c r="C5" s="107" t="s">
        <v>62</v>
      </c>
    </row>
    <row r="6" spans="1:3" x14ac:dyDescent="0.2">
      <c r="A6" s="103" t="s">
        <v>3</v>
      </c>
      <c r="B6" s="103" t="s">
        <v>4</v>
      </c>
      <c r="C6" s="103" t="s">
        <v>63</v>
      </c>
    </row>
    <row r="7" spans="1:3" x14ac:dyDescent="0.2">
      <c r="A7" s="113">
        <v>1</v>
      </c>
      <c r="B7" s="113">
        <v>2</v>
      </c>
      <c r="C7" s="113">
        <v>3</v>
      </c>
    </row>
    <row r="8" spans="1:3" x14ac:dyDescent="0.2">
      <c r="A8" s="108" t="s">
        <v>334</v>
      </c>
      <c r="B8" s="109" t="s">
        <v>335</v>
      </c>
      <c r="C8" s="92">
        <v>1023808</v>
      </c>
    </row>
    <row r="9" spans="1:3" x14ac:dyDescent="0.2">
      <c r="A9" s="110"/>
      <c r="B9" s="109" t="s">
        <v>336</v>
      </c>
      <c r="C9" s="92">
        <v>1740947</v>
      </c>
    </row>
    <row r="10" spans="1:3" x14ac:dyDescent="0.2">
      <c r="A10" s="110"/>
      <c r="B10" s="109" t="s">
        <v>337</v>
      </c>
      <c r="C10" s="92">
        <v>717139</v>
      </c>
    </row>
    <row r="11" spans="1:3" x14ac:dyDescent="0.2">
      <c r="A11" s="108" t="s">
        <v>338</v>
      </c>
      <c r="B11" s="109" t="s">
        <v>339</v>
      </c>
      <c r="C11" s="92">
        <v>160991</v>
      </c>
    </row>
    <row r="12" spans="1:3" x14ac:dyDescent="0.2">
      <c r="A12" s="110"/>
      <c r="B12" s="109" t="s">
        <v>340</v>
      </c>
      <c r="C12" s="92">
        <v>209839</v>
      </c>
    </row>
    <row r="13" spans="1:3" x14ac:dyDescent="0.2">
      <c r="A13" s="110"/>
      <c r="B13" s="109" t="s">
        <v>341</v>
      </c>
      <c r="C13" s="92">
        <v>48848</v>
      </c>
    </row>
    <row r="14" spans="1:3" ht="25.5" x14ac:dyDescent="0.2">
      <c r="A14" s="108" t="s">
        <v>342</v>
      </c>
      <c r="B14" s="111" t="s">
        <v>343</v>
      </c>
      <c r="C14" s="92">
        <v>0</v>
      </c>
    </row>
    <row r="15" spans="1:3" ht="25.5" x14ac:dyDescent="0.2">
      <c r="A15" s="108" t="s">
        <v>344</v>
      </c>
      <c r="B15" s="111" t="s">
        <v>345</v>
      </c>
      <c r="C15" s="92">
        <v>0</v>
      </c>
    </row>
    <row r="16" spans="1:3" ht="25.5" x14ac:dyDescent="0.2">
      <c r="A16" s="108" t="s">
        <v>346</v>
      </c>
      <c r="B16" s="111" t="s">
        <v>380</v>
      </c>
      <c r="C16" s="92">
        <v>0</v>
      </c>
    </row>
    <row r="17" spans="1:3" x14ac:dyDescent="0.2">
      <c r="A17" s="108" t="s">
        <v>348</v>
      </c>
      <c r="B17" s="111" t="s">
        <v>349</v>
      </c>
      <c r="C17" s="92">
        <v>0</v>
      </c>
    </row>
    <row r="18" spans="1:3" x14ac:dyDescent="0.2">
      <c r="A18" s="108" t="s">
        <v>87</v>
      </c>
      <c r="B18" s="111" t="s">
        <v>350</v>
      </c>
      <c r="C18" s="92">
        <v>0</v>
      </c>
    </row>
    <row r="19" spans="1:3" x14ac:dyDescent="0.2">
      <c r="A19" s="108" t="s">
        <v>91</v>
      </c>
      <c r="B19" s="109" t="s">
        <v>351</v>
      </c>
      <c r="C19" s="92">
        <v>-1200985</v>
      </c>
    </row>
    <row r="20" spans="1:3" x14ac:dyDescent="0.2">
      <c r="A20" s="108" t="s">
        <v>95</v>
      </c>
      <c r="B20" s="109" t="s">
        <v>352</v>
      </c>
      <c r="C20" s="92">
        <v>0</v>
      </c>
    </row>
    <row r="21" spans="1:3" x14ac:dyDescent="0.2">
      <c r="A21" s="108" t="s">
        <v>353</v>
      </c>
      <c r="B21" s="109" t="s">
        <v>90</v>
      </c>
      <c r="C21" s="92">
        <v>486217</v>
      </c>
    </row>
    <row r="22" spans="1:3" x14ac:dyDescent="0.2">
      <c r="A22" s="108" t="s">
        <v>354</v>
      </c>
      <c r="B22" s="111" t="s">
        <v>355</v>
      </c>
      <c r="C22" s="92">
        <v>-49647</v>
      </c>
    </row>
    <row r="23" spans="1:3" x14ac:dyDescent="0.2">
      <c r="A23" s="108" t="s">
        <v>356</v>
      </c>
      <c r="B23" s="111" t="s">
        <v>357</v>
      </c>
      <c r="C23" s="92">
        <v>814959</v>
      </c>
    </row>
    <row r="24" spans="1:3" x14ac:dyDescent="0.2">
      <c r="A24" s="108" t="s">
        <v>358</v>
      </c>
      <c r="B24" s="109" t="s">
        <v>359</v>
      </c>
      <c r="C24" s="92">
        <v>131730</v>
      </c>
    </row>
    <row r="25" spans="1:3" x14ac:dyDescent="0.2">
      <c r="A25" s="108" t="s">
        <v>360</v>
      </c>
      <c r="B25" s="109" t="s">
        <v>98</v>
      </c>
      <c r="C25" s="92">
        <v>690383</v>
      </c>
    </row>
    <row r="26" spans="1:3" x14ac:dyDescent="0.2">
      <c r="A26" s="108" t="s">
        <v>361</v>
      </c>
      <c r="B26" s="111" t="s">
        <v>362</v>
      </c>
      <c r="C26" s="92">
        <v>1331841</v>
      </c>
    </row>
    <row r="27" spans="1:3" x14ac:dyDescent="0.2">
      <c r="A27" s="108" t="s">
        <v>363</v>
      </c>
      <c r="B27" s="109" t="s">
        <v>364</v>
      </c>
      <c r="C27" s="92">
        <v>115153</v>
      </c>
    </row>
    <row r="28" spans="1:3" x14ac:dyDescent="0.2">
      <c r="A28" s="110" t="s">
        <v>365</v>
      </c>
      <c r="B28" s="112" t="s">
        <v>366</v>
      </c>
      <c r="C28" s="92">
        <v>0</v>
      </c>
    </row>
    <row r="29" spans="1:3" x14ac:dyDescent="0.2">
      <c r="A29" s="108" t="s">
        <v>367</v>
      </c>
      <c r="B29" s="109" t="s">
        <v>112</v>
      </c>
      <c r="C29" s="92">
        <v>115153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/>
  <dimension ref="A1:C29"/>
  <sheetViews>
    <sheetView workbookViewId="0">
      <selection activeCell="E31" sqref="E31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3" ht="15.75" x14ac:dyDescent="0.25">
      <c r="A1" s="132" t="s">
        <v>303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390</v>
      </c>
      <c r="B4" s="135"/>
      <c r="C4" s="134"/>
    </row>
    <row r="5" spans="1:3" ht="15" x14ac:dyDescent="0.2">
      <c r="A5" s="9"/>
      <c r="B5" s="9"/>
      <c r="C5" s="6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9" t="s">
        <v>334</v>
      </c>
      <c r="B8" s="71" t="s">
        <v>335</v>
      </c>
      <c r="C8" s="64">
        <v>756717</v>
      </c>
    </row>
    <row r="9" spans="1:3" x14ac:dyDescent="0.2">
      <c r="A9" s="70"/>
      <c r="B9" s="71" t="s">
        <v>336</v>
      </c>
      <c r="C9" s="64">
        <v>1288301</v>
      </c>
    </row>
    <row r="10" spans="1:3" x14ac:dyDescent="0.2">
      <c r="A10" s="70"/>
      <c r="B10" s="71" t="s">
        <v>337</v>
      </c>
      <c r="C10" s="64">
        <v>531584</v>
      </c>
    </row>
    <row r="11" spans="1:3" x14ac:dyDescent="0.2">
      <c r="A11" s="69" t="s">
        <v>338</v>
      </c>
      <c r="B11" s="71" t="s">
        <v>339</v>
      </c>
      <c r="C11" s="64">
        <v>113712</v>
      </c>
    </row>
    <row r="12" spans="1:3" x14ac:dyDescent="0.2">
      <c r="A12" s="70"/>
      <c r="B12" s="71" t="s">
        <v>340</v>
      </c>
      <c r="C12" s="64">
        <v>151495</v>
      </c>
    </row>
    <row r="13" spans="1:3" x14ac:dyDescent="0.2">
      <c r="A13" s="70"/>
      <c r="B13" s="71" t="s">
        <v>341</v>
      </c>
      <c r="C13" s="64">
        <v>37783</v>
      </c>
    </row>
    <row r="14" spans="1:3" ht="25.5" x14ac:dyDescent="0.2">
      <c r="A14" s="69" t="s">
        <v>342</v>
      </c>
      <c r="B14" s="72" t="s">
        <v>343</v>
      </c>
      <c r="C14" s="64">
        <v>0</v>
      </c>
    </row>
    <row r="15" spans="1:3" ht="25.5" x14ac:dyDescent="0.2">
      <c r="A15" s="69" t="s">
        <v>344</v>
      </c>
      <c r="B15" s="72" t="s">
        <v>345</v>
      </c>
      <c r="C15" s="64">
        <v>0</v>
      </c>
    </row>
    <row r="16" spans="1:3" ht="25.5" x14ac:dyDescent="0.2">
      <c r="A16" s="69" t="s">
        <v>346</v>
      </c>
      <c r="B16" s="72" t="s">
        <v>380</v>
      </c>
      <c r="C16" s="64">
        <v>0</v>
      </c>
    </row>
    <row r="17" spans="1:3" x14ac:dyDescent="0.2">
      <c r="A17" s="69" t="s">
        <v>348</v>
      </c>
      <c r="B17" s="72" t="s">
        <v>349</v>
      </c>
      <c r="C17" s="64">
        <v>0</v>
      </c>
    </row>
    <row r="18" spans="1:3" x14ac:dyDescent="0.2">
      <c r="A18" s="69" t="s">
        <v>87</v>
      </c>
      <c r="B18" s="72" t="s">
        <v>350</v>
      </c>
      <c r="C18" s="64">
        <v>0</v>
      </c>
    </row>
    <row r="19" spans="1:3" x14ac:dyDescent="0.2">
      <c r="A19" s="69" t="s">
        <v>91</v>
      </c>
      <c r="B19" s="71" t="s">
        <v>351</v>
      </c>
      <c r="C19" s="64">
        <v>-1261661</v>
      </c>
    </row>
    <row r="20" spans="1:3" x14ac:dyDescent="0.2">
      <c r="A20" s="69" t="s">
        <v>95</v>
      </c>
      <c r="B20" s="71" t="s">
        <v>352</v>
      </c>
      <c r="C20" s="64">
        <v>0</v>
      </c>
    </row>
    <row r="21" spans="1:3" x14ac:dyDescent="0.2">
      <c r="A21" s="69" t="s">
        <v>353</v>
      </c>
      <c r="B21" s="71" t="s">
        <v>90</v>
      </c>
      <c r="C21" s="64">
        <v>95543</v>
      </c>
    </row>
    <row r="22" spans="1:3" x14ac:dyDescent="0.2">
      <c r="A22" s="69" t="s">
        <v>354</v>
      </c>
      <c r="B22" s="72" t="s">
        <v>355</v>
      </c>
      <c r="C22" s="64">
        <v>-9775</v>
      </c>
    </row>
    <row r="23" spans="1:3" x14ac:dyDescent="0.2">
      <c r="A23" s="69" t="s">
        <v>356</v>
      </c>
      <c r="B23" s="72" t="s">
        <v>357</v>
      </c>
      <c r="C23" s="64">
        <v>593898</v>
      </c>
    </row>
    <row r="24" spans="1:3" x14ac:dyDescent="0.2">
      <c r="A24" s="69" t="s">
        <v>358</v>
      </c>
      <c r="B24" s="71" t="s">
        <v>359</v>
      </c>
      <c r="C24" s="64">
        <v>97734</v>
      </c>
    </row>
    <row r="25" spans="1:3" x14ac:dyDescent="0.2">
      <c r="A25" s="69" t="s">
        <v>360</v>
      </c>
      <c r="B25" s="71" t="s">
        <v>98</v>
      </c>
      <c r="C25" s="64">
        <v>468270</v>
      </c>
    </row>
    <row r="26" spans="1:3" x14ac:dyDescent="0.2">
      <c r="A26" s="69" t="s">
        <v>361</v>
      </c>
      <c r="B26" s="72" t="s">
        <v>362</v>
      </c>
      <c r="C26" s="64">
        <v>1366723</v>
      </c>
    </row>
    <row r="27" spans="1:3" x14ac:dyDescent="0.2">
      <c r="A27" s="69" t="s">
        <v>363</v>
      </c>
      <c r="B27" s="71" t="s">
        <v>364</v>
      </c>
      <c r="C27" s="64">
        <v>-98643</v>
      </c>
    </row>
    <row r="28" spans="1:3" x14ac:dyDescent="0.2">
      <c r="A28" s="70" t="s">
        <v>365</v>
      </c>
      <c r="B28" s="73" t="s">
        <v>366</v>
      </c>
      <c r="C28" s="64"/>
    </row>
    <row r="29" spans="1:3" x14ac:dyDescent="0.2">
      <c r="A29" s="69" t="s">
        <v>367</v>
      </c>
      <c r="B29" s="71" t="s">
        <v>112</v>
      </c>
      <c r="C29" s="64">
        <v>-98643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9"/>
  <dimension ref="A1:C29"/>
  <sheetViews>
    <sheetView topLeftCell="A22" workbookViewId="0">
      <selection activeCell="B46" sqref="B46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3" ht="15.75" x14ac:dyDescent="0.25">
      <c r="A1" s="132" t="s">
        <v>303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388</v>
      </c>
      <c r="B4" s="135"/>
      <c r="C4" s="134"/>
    </row>
    <row r="5" spans="1:3" ht="15" x14ac:dyDescent="0.2">
      <c r="A5" s="9"/>
      <c r="B5" s="9"/>
      <c r="C5" s="6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9" t="s">
        <v>334</v>
      </c>
      <c r="B8" s="71" t="s">
        <v>335</v>
      </c>
      <c r="C8" s="64">
        <v>477584</v>
      </c>
    </row>
    <row r="9" spans="1:3" x14ac:dyDescent="0.2">
      <c r="A9" s="70"/>
      <c r="B9" s="71" t="s">
        <v>336</v>
      </c>
      <c r="C9" s="64">
        <v>840404</v>
      </c>
    </row>
    <row r="10" spans="1:3" x14ac:dyDescent="0.2">
      <c r="A10" s="70"/>
      <c r="B10" s="71" t="s">
        <v>337</v>
      </c>
      <c r="C10" s="64">
        <v>362820</v>
      </c>
    </row>
    <row r="11" spans="1:3" x14ac:dyDescent="0.2">
      <c r="A11" s="69" t="s">
        <v>338</v>
      </c>
      <c r="B11" s="71" t="s">
        <v>339</v>
      </c>
      <c r="C11" s="64">
        <v>72031</v>
      </c>
    </row>
    <row r="12" spans="1:3" x14ac:dyDescent="0.2">
      <c r="A12" s="70"/>
      <c r="B12" s="71" t="s">
        <v>340</v>
      </c>
      <c r="C12" s="64">
        <v>97354</v>
      </c>
    </row>
    <row r="13" spans="1:3" x14ac:dyDescent="0.2">
      <c r="A13" s="70"/>
      <c r="B13" s="71" t="s">
        <v>341</v>
      </c>
      <c r="C13" s="64">
        <v>25323</v>
      </c>
    </row>
    <row r="14" spans="1:3" ht="25.5" x14ac:dyDescent="0.2">
      <c r="A14" s="69" t="s">
        <v>342</v>
      </c>
      <c r="B14" s="72" t="s">
        <v>343</v>
      </c>
      <c r="C14" s="64"/>
    </row>
    <row r="15" spans="1:3" ht="25.5" x14ac:dyDescent="0.2">
      <c r="A15" s="69" t="s">
        <v>344</v>
      </c>
      <c r="B15" s="72" t="s">
        <v>345</v>
      </c>
      <c r="C15" s="64"/>
    </row>
    <row r="16" spans="1:3" ht="25.5" x14ac:dyDescent="0.2">
      <c r="A16" s="69" t="s">
        <v>346</v>
      </c>
      <c r="B16" s="72" t="s">
        <v>380</v>
      </c>
      <c r="C16" s="64"/>
    </row>
    <row r="17" spans="1:3" x14ac:dyDescent="0.2">
      <c r="A17" s="69" t="s">
        <v>348</v>
      </c>
      <c r="B17" s="72" t="s">
        <v>349</v>
      </c>
      <c r="C17" s="64"/>
    </row>
    <row r="18" spans="1:3" x14ac:dyDescent="0.2">
      <c r="A18" s="69" t="s">
        <v>87</v>
      </c>
      <c r="B18" s="72" t="s">
        <v>350</v>
      </c>
      <c r="C18" s="64"/>
    </row>
    <row r="19" spans="1:3" x14ac:dyDescent="0.2">
      <c r="A19" s="69" t="s">
        <v>91</v>
      </c>
      <c r="B19" s="71" t="s">
        <v>351</v>
      </c>
      <c r="C19" s="64">
        <v>-1045267</v>
      </c>
    </row>
    <row r="20" spans="1:3" x14ac:dyDescent="0.2">
      <c r="A20" s="69" t="s">
        <v>95</v>
      </c>
      <c r="B20" s="71" t="s">
        <v>352</v>
      </c>
      <c r="C20" s="64"/>
    </row>
    <row r="21" spans="1:3" x14ac:dyDescent="0.2">
      <c r="A21" s="69" t="s">
        <v>353</v>
      </c>
      <c r="B21" s="71" t="s">
        <v>90</v>
      </c>
      <c r="C21" s="64">
        <v>2322</v>
      </c>
    </row>
    <row r="22" spans="1:3" x14ac:dyDescent="0.2">
      <c r="A22" s="69" t="s">
        <v>354</v>
      </c>
      <c r="B22" s="72" t="s">
        <v>355</v>
      </c>
      <c r="C22" s="64">
        <v>29722</v>
      </c>
    </row>
    <row r="23" spans="1:3" x14ac:dyDescent="0.2">
      <c r="A23" s="69" t="s">
        <v>356</v>
      </c>
      <c r="B23" s="72" t="s">
        <v>357</v>
      </c>
      <c r="C23" s="64">
        <v>392572</v>
      </c>
    </row>
    <row r="24" spans="1:3" x14ac:dyDescent="0.2">
      <c r="A24" s="69" t="s">
        <v>358</v>
      </c>
      <c r="B24" s="71" t="s">
        <v>359</v>
      </c>
      <c r="C24" s="64">
        <v>64378</v>
      </c>
    </row>
    <row r="25" spans="1:3" x14ac:dyDescent="0.2">
      <c r="A25" s="69" t="s">
        <v>360</v>
      </c>
      <c r="B25" s="71" t="s">
        <v>98</v>
      </c>
      <c r="C25" s="64">
        <v>308989</v>
      </c>
    </row>
    <row r="26" spans="1:3" x14ac:dyDescent="0.2">
      <c r="A26" s="69" t="s">
        <v>361</v>
      </c>
      <c r="B26" s="72" t="s">
        <v>362</v>
      </c>
      <c r="C26" s="64">
        <v>1118936</v>
      </c>
    </row>
    <row r="27" spans="1:3" x14ac:dyDescent="0.2">
      <c r="A27" s="69" t="s">
        <v>363</v>
      </c>
      <c r="B27" s="71" t="s">
        <v>364</v>
      </c>
      <c r="C27" s="64">
        <v>-110611</v>
      </c>
    </row>
    <row r="28" spans="1:3" x14ac:dyDescent="0.2">
      <c r="A28" s="70" t="s">
        <v>365</v>
      </c>
      <c r="B28" s="73" t="s">
        <v>366</v>
      </c>
      <c r="C28" s="64"/>
    </row>
    <row r="29" spans="1:3" x14ac:dyDescent="0.2">
      <c r="A29" s="69" t="s">
        <v>367</v>
      </c>
      <c r="B29" s="71" t="s">
        <v>112</v>
      </c>
      <c r="C29" s="64">
        <v>-110611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/>
  <dimension ref="A1:C29"/>
  <sheetViews>
    <sheetView workbookViewId="0">
      <selection activeCell="C25" sqref="C25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3" ht="15.75" x14ac:dyDescent="0.25">
      <c r="A1" s="132" t="s">
        <v>303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385</v>
      </c>
      <c r="B4" s="135"/>
      <c r="C4" s="134"/>
    </row>
    <row r="5" spans="1:3" ht="15" x14ac:dyDescent="0.2">
      <c r="A5" s="9"/>
      <c r="B5" s="9"/>
      <c r="C5" s="6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9" t="s">
        <v>334</v>
      </c>
      <c r="B8" s="71" t="s">
        <v>335</v>
      </c>
      <c r="C8" s="76">
        <v>222287</v>
      </c>
    </row>
    <row r="9" spans="1:3" x14ac:dyDescent="0.2">
      <c r="A9" s="70"/>
      <c r="B9" s="71" t="s">
        <v>336</v>
      </c>
      <c r="C9" s="76">
        <v>413447</v>
      </c>
    </row>
    <row r="10" spans="1:3" x14ac:dyDescent="0.2">
      <c r="A10" s="70"/>
      <c r="B10" s="71" t="s">
        <v>337</v>
      </c>
      <c r="C10" s="76">
        <v>191160</v>
      </c>
    </row>
    <row r="11" spans="1:3" x14ac:dyDescent="0.2">
      <c r="A11" s="69" t="s">
        <v>338</v>
      </c>
      <c r="B11" s="71" t="s">
        <v>339</v>
      </c>
      <c r="C11" s="76">
        <v>34674</v>
      </c>
    </row>
    <row r="12" spans="1:3" x14ac:dyDescent="0.2">
      <c r="A12" s="70"/>
      <c r="B12" s="71" t="s">
        <v>340</v>
      </c>
      <c r="C12" s="76">
        <v>46404</v>
      </c>
    </row>
    <row r="13" spans="1:3" x14ac:dyDescent="0.2">
      <c r="A13" s="70"/>
      <c r="B13" s="71" t="s">
        <v>341</v>
      </c>
      <c r="C13" s="76">
        <v>11730</v>
      </c>
    </row>
    <row r="14" spans="1:3" ht="25.5" x14ac:dyDescent="0.2">
      <c r="A14" s="69" t="s">
        <v>342</v>
      </c>
      <c r="B14" s="72" t="s">
        <v>343</v>
      </c>
      <c r="C14" s="76"/>
    </row>
    <row r="15" spans="1:3" ht="25.5" x14ac:dyDescent="0.2">
      <c r="A15" s="69" t="s">
        <v>344</v>
      </c>
      <c r="B15" s="72" t="s">
        <v>345</v>
      </c>
      <c r="C15" s="76"/>
    </row>
    <row r="16" spans="1:3" ht="25.5" x14ac:dyDescent="0.2">
      <c r="A16" s="69" t="s">
        <v>346</v>
      </c>
      <c r="B16" s="72" t="s">
        <v>380</v>
      </c>
      <c r="C16" s="76"/>
    </row>
    <row r="17" spans="1:3" x14ac:dyDescent="0.2">
      <c r="A17" s="69" t="s">
        <v>348</v>
      </c>
      <c r="B17" s="72" t="s">
        <v>349</v>
      </c>
      <c r="C17" s="76"/>
    </row>
    <row r="18" spans="1:3" x14ac:dyDescent="0.2">
      <c r="A18" s="69" t="s">
        <v>87</v>
      </c>
      <c r="B18" s="72" t="s">
        <v>350</v>
      </c>
      <c r="C18" s="76"/>
    </row>
    <row r="19" spans="1:3" x14ac:dyDescent="0.2">
      <c r="A19" s="69" t="s">
        <v>91</v>
      </c>
      <c r="B19" s="71" t="s">
        <v>351</v>
      </c>
      <c r="C19" s="76">
        <v>-469691</v>
      </c>
    </row>
    <row r="20" spans="1:3" x14ac:dyDescent="0.2">
      <c r="A20" s="69" t="s">
        <v>95</v>
      </c>
      <c r="B20" s="71" t="s">
        <v>352</v>
      </c>
      <c r="C20" s="76"/>
    </row>
    <row r="21" spans="1:3" x14ac:dyDescent="0.2">
      <c r="A21" s="69" t="s">
        <v>353</v>
      </c>
      <c r="B21" s="71" t="s">
        <v>90</v>
      </c>
      <c r="C21" s="76">
        <v>1793</v>
      </c>
    </row>
    <row r="22" spans="1:3" x14ac:dyDescent="0.2">
      <c r="A22" s="69" t="s">
        <v>354</v>
      </c>
      <c r="B22" s="72" t="s">
        <v>355</v>
      </c>
      <c r="C22" s="76">
        <v>-6068</v>
      </c>
    </row>
    <row r="23" spans="1:3" x14ac:dyDescent="0.2">
      <c r="A23" s="69" t="s">
        <v>356</v>
      </c>
      <c r="B23" s="72" t="s">
        <v>357</v>
      </c>
      <c r="C23" s="76">
        <v>197409</v>
      </c>
    </row>
    <row r="24" spans="1:3" x14ac:dyDescent="0.2">
      <c r="A24" s="69" t="s">
        <v>358</v>
      </c>
      <c r="B24" s="71" t="s">
        <v>359</v>
      </c>
      <c r="C24" s="76">
        <v>25796</v>
      </c>
    </row>
    <row r="25" spans="1:3" x14ac:dyDescent="0.2">
      <c r="A25" s="69" t="s">
        <v>360</v>
      </c>
      <c r="B25" s="71" t="s">
        <v>98</v>
      </c>
      <c r="C25" s="76">
        <v>144815</v>
      </c>
    </row>
    <row r="26" spans="1:3" x14ac:dyDescent="0.2">
      <c r="A26" s="69" t="s">
        <v>361</v>
      </c>
      <c r="B26" s="72" t="s">
        <v>362</v>
      </c>
      <c r="C26" s="76">
        <v>504321</v>
      </c>
    </row>
    <row r="27" spans="1:3" x14ac:dyDescent="0.2">
      <c r="A27" s="69" t="s">
        <v>363</v>
      </c>
      <c r="B27" s="71" t="s">
        <v>364</v>
      </c>
      <c r="C27" s="76">
        <v>-80704</v>
      </c>
    </row>
    <row r="28" spans="1:3" x14ac:dyDescent="0.2">
      <c r="A28" s="70" t="s">
        <v>365</v>
      </c>
      <c r="B28" s="73" t="s">
        <v>366</v>
      </c>
      <c r="C28" s="76"/>
    </row>
    <row r="29" spans="1:3" x14ac:dyDescent="0.2">
      <c r="A29" s="69" t="s">
        <v>367</v>
      </c>
      <c r="B29" s="71" t="s">
        <v>112</v>
      </c>
      <c r="C29" s="76">
        <v>-80704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C29"/>
  <sheetViews>
    <sheetView workbookViewId="0">
      <selection activeCell="C8" sqref="C8:C29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3" ht="15.75" x14ac:dyDescent="0.25">
      <c r="A1" s="132" t="s">
        <v>303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384</v>
      </c>
      <c r="B4" s="135"/>
      <c r="C4" s="134"/>
    </row>
    <row r="5" spans="1:3" ht="15" x14ac:dyDescent="0.2">
      <c r="A5" s="9"/>
      <c r="B5" s="9"/>
      <c r="C5" s="6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9" t="s">
        <v>334</v>
      </c>
      <c r="B8" s="71" t="s">
        <v>335</v>
      </c>
      <c r="C8" s="76">
        <v>799200</v>
      </c>
    </row>
    <row r="9" spans="1:3" x14ac:dyDescent="0.2">
      <c r="A9" s="70"/>
      <c r="B9" s="71" t="s">
        <v>336</v>
      </c>
      <c r="C9" s="76">
        <v>1348441</v>
      </c>
    </row>
    <row r="10" spans="1:3" x14ac:dyDescent="0.2">
      <c r="A10" s="70"/>
      <c r="B10" s="71" t="s">
        <v>337</v>
      </c>
      <c r="C10" s="76">
        <v>549241</v>
      </c>
    </row>
    <row r="11" spans="1:3" x14ac:dyDescent="0.2">
      <c r="A11" s="69" t="s">
        <v>338</v>
      </c>
      <c r="B11" s="71" t="s">
        <v>339</v>
      </c>
      <c r="C11" s="76">
        <v>158841</v>
      </c>
    </row>
    <row r="12" spans="1:3" x14ac:dyDescent="0.2">
      <c r="A12" s="70"/>
      <c r="B12" s="71" t="s">
        <v>340</v>
      </c>
      <c r="C12" s="76">
        <v>201448</v>
      </c>
    </row>
    <row r="13" spans="1:3" x14ac:dyDescent="0.2">
      <c r="A13" s="70"/>
      <c r="B13" s="71" t="s">
        <v>341</v>
      </c>
      <c r="C13" s="76">
        <v>42607</v>
      </c>
    </row>
    <row r="14" spans="1:3" ht="25.5" x14ac:dyDescent="0.2">
      <c r="A14" s="69" t="s">
        <v>342</v>
      </c>
      <c r="B14" s="72" t="s">
        <v>343</v>
      </c>
      <c r="C14" s="76"/>
    </row>
    <row r="15" spans="1:3" ht="25.5" x14ac:dyDescent="0.2">
      <c r="A15" s="69" t="s">
        <v>344</v>
      </c>
      <c r="B15" s="72" t="s">
        <v>345</v>
      </c>
      <c r="C15" s="76"/>
    </row>
    <row r="16" spans="1:3" ht="25.5" x14ac:dyDescent="0.2">
      <c r="A16" s="69" t="s">
        <v>346</v>
      </c>
      <c r="B16" s="72" t="s">
        <v>380</v>
      </c>
      <c r="C16" s="76"/>
    </row>
    <row r="17" spans="1:3" x14ac:dyDescent="0.2">
      <c r="A17" s="69" t="s">
        <v>348</v>
      </c>
      <c r="B17" s="72" t="s">
        <v>349</v>
      </c>
      <c r="C17" s="76"/>
    </row>
    <row r="18" spans="1:3" x14ac:dyDescent="0.2">
      <c r="A18" s="69" t="s">
        <v>87</v>
      </c>
      <c r="B18" s="72" t="s">
        <v>350</v>
      </c>
      <c r="C18" s="76">
        <v>-29094</v>
      </c>
    </row>
    <row r="19" spans="1:3" x14ac:dyDescent="0.2">
      <c r="A19" s="69" t="s">
        <v>91</v>
      </c>
      <c r="B19" s="71" t="s">
        <v>351</v>
      </c>
      <c r="C19" s="76">
        <v>-502001</v>
      </c>
    </row>
    <row r="20" spans="1:3" x14ac:dyDescent="0.2">
      <c r="A20" s="69" t="s">
        <v>95</v>
      </c>
      <c r="B20" s="71" t="s">
        <v>352</v>
      </c>
      <c r="C20" s="76"/>
    </row>
    <row r="21" spans="1:3" x14ac:dyDescent="0.2">
      <c r="A21" s="69" t="s">
        <v>353</v>
      </c>
      <c r="B21" s="71" t="s">
        <v>90</v>
      </c>
      <c r="C21" s="76">
        <v>5256</v>
      </c>
    </row>
    <row r="22" spans="1:3" x14ac:dyDescent="0.2">
      <c r="A22" s="69" t="s">
        <v>354</v>
      </c>
      <c r="B22" s="72" t="s">
        <v>355</v>
      </c>
      <c r="C22" s="76">
        <v>15671</v>
      </c>
    </row>
    <row r="23" spans="1:3" x14ac:dyDescent="0.2">
      <c r="A23" s="69" t="s">
        <v>356</v>
      </c>
      <c r="B23" s="72" t="s">
        <v>357</v>
      </c>
      <c r="C23" s="76">
        <v>717719</v>
      </c>
    </row>
    <row r="24" spans="1:3" x14ac:dyDescent="0.2">
      <c r="A24" s="69" t="s">
        <v>358</v>
      </c>
      <c r="B24" s="71" t="s">
        <v>359</v>
      </c>
      <c r="C24" s="76">
        <v>91100</v>
      </c>
    </row>
    <row r="25" spans="1:3" x14ac:dyDescent="0.2">
      <c r="A25" s="69" t="s">
        <v>360</v>
      </c>
      <c r="B25" s="71" t="s">
        <v>98</v>
      </c>
      <c r="C25" s="76">
        <v>604785</v>
      </c>
    </row>
    <row r="26" spans="1:3" x14ac:dyDescent="0.2">
      <c r="A26" s="69" t="s">
        <v>361</v>
      </c>
      <c r="B26" s="72" t="s">
        <v>362</v>
      </c>
      <c r="C26" s="76">
        <v>672001</v>
      </c>
    </row>
    <row r="27" spans="1:3" x14ac:dyDescent="0.2">
      <c r="A27" s="69" t="s">
        <v>363</v>
      </c>
      <c r="B27" s="71" t="s">
        <v>364</v>
      </c>
      <c r="C27" s="76">
        <v>-293730</v>
      </c>
    </row>
    <row r="28" spans="1:3" x14ac:dyDescent="0.2">
      <c r="A28" s="70" t="s">
        <v>365</v>
      </c>
      <c r="B28" s="73" t="s">
        <v>366</v>
      </c>
      <c r="C28" s="82"/>
    </row>
    <row r="29" spans="1:3" x14ac:dyDescent="0.2">
      <c r="A29" s="69" t="s">
        <v>367</v>
      </c>
      <c r="B29" s="71" t="s">
        <v>112</v>
      </c>
      <c r="C29" s="76">
        <v>-293730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C29"/>
  <sheetViews>
    <sheetView workbookViewId="0">
      <selection sqref="A1:IV65536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3" ht="15.75" x14ac:dyDescent="0.25">
      <c r="A1" s="132" t="s">
        <v>303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381</v>
      </c>
      <c r="B4" s="135"/>
      <c r="C4" s="134"/>
    </row>
    <row r="5" spans="1:3" ht="15" x14ac:dyDescent="0.2">
      <c r="A5" s="9"/>
      <c r="B5" s="9"/>
      <c r="C5" s="6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9" t="s">
        <v>334</v>
      </c>
      <c r="B8" s="71" t="s">
        <v>335</v>
      </c>
      <c r="C8" s="76">
        <v>571095</v>
      </c>
    </row>
    <row r="9" spans="1:3" x14ac:dyDescent="0.2">
      <c r="A9" s="70"/>
      <c r="B9" s="71" t="s">
        <v>336</v>
      </c>
      <c r="C9" s="76">
        <v>957929</v>
      </c>
    </row>
    <row r="10" spans="1:3" x14ac:dyDescent="0.2">
      <c r="A10" s="70"/>
      <c r="B10" s="71" t="s">
        <v>337</v>
      </c>
      <c r="C10" s="76">
        <v>386834</v>
      </c>
    </row>
    <row r="11" spans="1:3" x14ac:dyDescent="0.2">
      <c r="A11" s="69" t="s">
        <v>338</v>
      </c>
      <c r="B11" s="71" t="s">
        <v>339</v>
      </c>
      <c r="C11" s="76">
        <v>123904</v>
      </c>
    </row>
    <row r="12" spans="1:3" x14ac:dyDescent="0.2">
      <c r="A12" s="70"/>
      <c r="B12" s="71" t="s">
        <v>340</v>
      </c>
      <c r="C12" s="76">
        <v>155725</v>
      </c>
    </row>
    <row r="13" spans="1:3" x14ac:dyDescent="0.2">
      <c r="A13" s="70"/>
      <c r="B13" s="71" t="s">
        <v>341</v>
      </c>
      <c r="C13" s="76">
        <v>31821</v>
      </c>
    </row>
    <row r="14" spans="1:3" ht="25.5" x14ac:dyDescent="0.2">
      <c r="A14" s="69" t="s">
        <v>342</v>
      </c>
      <c r="B14" s="72" t="s">
        <v>343</v>
      </c>
      <c r="C14" s="76"/>
    </row>
    <row r="15" spans="1:3" ht="25.5" x14ac:dyDescent="0.2">
      <c r="A15" s="69" t="s">
        <v>344</v>
      </c>
      <c r="B15" s="72" t="s">
        <v>345</v>
      </c>
      <c r="C15" s="76"/>
    </row>
    <row r="16" spans="1:3" ht="25.5" x14ac:dyDescent="0.2">
      <c r="A16" s="69" t="s">
        <v>346</v>
      </c>
      <c r="B16" s="72" t="s">
        <v>380</v>
      </c>
      <c r="C16" s="76"/>
    </row>
    <row r="17" spans="1:3" x14ac:dyDescent="0.2">
      <c r="A17" s="69" t="s">
        <v>348</v>
      </c>
      <c r="B17" s="72" t="s">
        <v>349</v>
      </c>
      <c r="C17" s="76"/>
    </row>
    <row r="18" spans="1:3" x14ac:dyDescent="0.2">
      <c r="A18" s="69" t="s">
        <v>87</v>
      </c>
      <c r="B18" s="72" t="s">
        <v>350</v>
      </c>
      <c r="C18" s="76">
        <v>-29094</v>
      </c>
    </row>
    <row r="19" spans="1:3" x14ac:dyDescent="0.2">
      <c r="A19" s="69" t="s">
        <v>91</v>
      </c>
      <c r="B19" s="71" t="s">
        <v>351</v>
      </c>
      <c r="C19" s="76">
        <v>-200733</v>
      </c>
    </row>
    <row r="20" spans="1:3" x14ac:dyDescent="0.2">
      <c r="A20" s="69" t="s">
        <v>95</v>
      </c>
      <c r="B20" s="71" t="s">
        <v>352</v>
      </c>
      <c r="C20" s="76"/>
    </row>
    <row r="21" spans="1:3" x14ac:dyDescent="0.2">
      <c r="A21" s="69" t="s">
        <v>353</v>
      </c>
      <c r="B21" s="71" t="s">
        <v>90</v>
      </c>
      <c r="C21" s="76">
        <v>2864</v>
      </c>
    </row>
    <row r="22" spans="1:3" x14ac:dyDescent="0.2">
      <c r="A22" s="69" t="s">
        <v>354</v>
      </c>
      <c r="B22" s="72" t="s">
        <v>355</v>
      </c>
      <c r="C22" s="76">
        <v>-332066</v>
      </c>
    </row>
    <row r="23" spans="1:3" x14ac:dyDescent="0.2">
      <c r="A23" s="69" t="s">
        <v>356</v>
      </c>
      <c r="B23" s="72" t="s">
        <v>357</v>
      </c>
      <c r="C23" s="76">
        <v>519879</v>
      </c>
    </row>
    <row r="24" spans="1:3" x14ac:dyDescent="0.2">
      <c r="A24" s="69" t="s">
        <v>358</v>
      </c>
      <c r="B24" s="71" t="s">
        <v>359</v>
      </c>
      <c r="C24" s="76">
        <v>66301</v>
      </c>
    </row>
    <row r="25" spans="1:3" x14ac:dyDescent="0.2">
      <c r="A25" s="69" t="s">
        <v>360</v>
      </c>
      <c r="B25" s="71" t="s">
        <v>98</v>
      </c>
      <c r="C25" s="76">
        <v>429873</v>
      </c>
    </row>
    <row r="26" spans="1:3" x14ac:dyDescent="0.2">
      <c r="A26" s="69" t="s">
        <v>361</v>
      </c>
      <c r="B26" s="72" t="s">
        <v>362</v>
      </c>
      <c r="C26" s="76">
        <v>339615</v>
      </c>
    </row>
    <row r="27" spans="1:3" x14ac:dyDescent="0.2">
      <c r="A27" s="69" t="s">
        <v>363</v>
      </c>
      <c r="B27" s="71" t="s">
        <v>364</v>
      </c>
      <c r="C27" s="76">
        <v>-540468</v>
      </c>
    </row>
    <row r="28" spans="1:3" x14ac:dyDescent="0.2">
      <c r="A28" s="70" t="s">
        <v>365</v>
      </c>
      <c r="B28" s="73" t="s">
        <v>366</v>
      </c>
      <c r="C28" s="82"/>
    </row>
    <row r="29" spans="1:3" x14ac:dyDescent="0.2">
      <c r="A29" s="69" t="s">
        <v>367</v>
      </c>
      <c r="B29" s="71" t="s">
        <v>112</v>
      </c>
      <c r="C29" s="76">
        <v>-540468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C29"/>
  <sheetViews>
    <sheetView workbookViewId="0">
      <selection sqref="A1:IV65536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3" ht="15.75" x14ac:dyDescent="0.25">
      <c r="A1" s="132" t="s">
        <v>303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378</v>
      </c>
      <c r="B4" s="135"/>
      <c r="C4" s="134"/>
    </row>
    <row r="5" spans="1:3" ht="15" x14ac:dyDescent="0.2">
      <c r="A5" s="9"/>
      <c r="B5" s="9"/>
      <c r="C5" s="6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9" t="s">
        <v>334</v>
      </c>
      <c r="B8" s="71" t="s">
        <v>335</v>
      </c>
      <c r="C8" s="76">
        <v>361030</v>
      </c>
    </row>
    <row r="9" spans="1:3" x14ac:dyDescent="0.2">
      <c r="A9" s="70"/>
      <c r="B9" s="71" t="s">
        <v>336</v>
      </c>
      <c r="C9" s="76">
        <v>597698</v>
      </c>
    </row>
    <row r="10" spans="1:3" x14ac:dyDescent="0.2">
      <c r="A10" s="70"/>
      <c r="B10" s="71" t="s">
        <v>337</v>
      </c>
      <c r="C10" s="76">
        <v>236668</v>
      </c>
    </row>
    <row r="11" spans="1:3" x14ac:dyDescent="0.2">
      <c r="A11" s="69" t="s">
        <v>338</v>
      </c>
      <c r="B11" s="71" t="s">
        <v>339</v>
      </c>
      <c r="C11" s="76">
        <v>83148</v>
      </c>
    </row>
    <row r="12" spans="1:3" x14ac:dyDescent="0.2">
      <c r="A12" s="70"/>
      <c r="B12" s="71" t="s">
        <v>340</v>
      </c>
      <c r="C12" s="76">
        <v>103720</v>
      </c>
    </row>
    <row r="13" spans="1:3" x14ac:dyDescent="0.2">
      <c r="A13" s="70"/>
      <c r="B13" s="71" t="s">
        <v>341</v>
      </c>
      <c r="C13" s="76">
        <v>20572</v>
      </c>
    </row>
    <row r="14" spans="1:3" ht="25.5" x14ac:dyDescent="0.2">
      <c r="A14" s="69" t="s">
        <v>342</v>
      </c>
      <c r="B14" s="72" t="s">
        <v>343</v>
      </c>
      <c r="C14" s="76"/>
    </row>
    <row r="15" spans="1:3" ht="25.5" x14ac:dyDescent="0.2">
      <c r="A15" s="69" t="s">
        <v>344</v>
      </c>
      <c r="B15" s="72" t="s">
        <v>345</v>
      </c>
      <c r="C15" s="76"/>
    </row>
    <row r="16" spans="1:3" ht="25.5" x14ac:dyDescent="0.2">
      <c r="A16" s="69" t="s">
        <v>346</v>
      </c>
      <c r="B16" s="72" t="s">
        <v>380</v>
      </c>
      <c r="C16" s="76"/>
    </row>
    <row r="17" spans="1:3" x14ac:dyDescent="0.2">
      <c r="A17" s="69" t="s">
        <v>348</v>
      </c>
      <c r="B17" s="72" t="s">
        <v>349</v>
      </c>
      <c r="C17" s="76"/>
    </row>
    <row r="18" spans="1:3" x14ac:dyDescent="0.2">
      <c r="A18" s="69" t="s">
        <v>87</v>
      </c>
      <c r="B18" s="72" t="s">
        <v>350</v>
      </c>
      <c r="C18" s="76">
        <v>-29094</v>
      </c>
    </row>
    <row r="19" spans="1:3" x14ac:dyDescent="0.2">
      <c r="A19" s="69" t="s">
        <v>91</v>
      </c>
      <c r="B19" s="71" t="s">
        <v>351</v>
      </c>
      <c r="C19" s="76">
        <v>-236289</v>
      </c>
    </row>
    <row r="20" spans="1:3" x14ac:dyDescent="0.2">
      <c r="A20" s="69" t="s">
        <v>95</v>
      </c>
      <c r="B20" s="71" t="s">
        <v>352</v>
      </c>
      <c r="C20" s="76"/>
    </row>
    <row r="21" spans="1:3" x14ac:dyDescent="0.2">
      <c r="A21" s="69" t="s">
        <v>353</v>
      </c>
      <c r="B21" s="71" t="s">
        <v>90</v>
      </c>
      <c r="C21" s="76">
        <v>2481</v>
      </c>
    </row>
    <row r="22" spans="1:3" x14ac:dyDescent="0.2">
      <c r="A22" s="69" t="s">
        <v>354</v>
      </c>
      <c r="B22" s="72" t="s">
        <v>355</v>
      </c>
      <c r="C22" s="76">
        <v>-325653</v>
      </c>
    </row>
    <row r="23" spans="1:3" x14ac:dyDescent="0.2">
      <c r="A23" s="69" t="s">
        <v>356</v>
      </c>
      <c r="B23" s="72" t="s">
        <v>357</v>
      </c>
      <c r="C23" s="76">
        <v>350804</v>
      </c>
    </row>
    <row r="24" spans="1:3" x14ac:dyDescent="0.2">
      <c r="A24" s="69" t="s">
        <v>358</v>
      </c>
      <c r="B24" s="71" t="s">
        <v>359</v>
      </c>
      <c r="C24" s="76">
        <v>43269</v>
      </c>
    </row>
    <row r="25" spans="1:3" x14ac:dyDescent="0.2">
      <c r="A25" s="69" t="s">
        <v>360</v>
      </c>
      <c r="B25" s="71" t="s">
        <v>98</v>
      </c>
      <c r="C25" s="76">
        <v>288183</v>
      </c>
    </row>
    <row r="26" spans="1:3" x14ac:dyDescent="0.2">
      <c r="A26" s="69" t="s">
        <v>361</v>
      </c>
      <c r="B26" s="72" t="s">
        <v>362</v>
      </c>
      <c r="C26" s="76">
        <v>365046</v>
      </c>
    </row>
    <row r="27" spans="1:3" x14ac:dyDescent="0.2">
      <c r="A27" s="69" t="s">
        <v>363</v>
      </c>
      <c r="B27" s="71" t="s">
        <v>364</v>
      </c>
      <c r="C27" s="76">
        <v>-461587</v>
      </c>
    </row>
    <row r="28" spans="1:3" x14ac:dyDescent="0.2">
      <c r="A28" s="70" t="s">
        <v>365</v>
      </c>
      <c r="B28" s="73" t="s">
        <v>366</v>
      </c>
      <c r="C28" s="77"/>
    </row>
    <row r="29" spans="1:3" x14ac:dyDescent="0.2">
      <c r="A29" s="69" t="s">
        <v>367</v>
      </c>
      <c r="B29" s="71" t="s">
        <v>112</v>
      </c>
      <c r="C29" s="76">
        <v>-461587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C40"/>
  <sheetViews>
    <sheetView workbookViewId="0">
      <selection sqref="A1:C29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3" ht="15.75" x14ac:dyDescent="0.25">
      <c r="A1" s="132" t="s">
        <v>303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374</v>
      </c>
      <c r="B4" s="135"/>
      <c r="C4" s="134"/>
    </row>
    <row r="5" spans="1:3" ht="15" x14ac:dyDescent="0.2">
      <c r="A5" s="9"/>
      <c r="B5" s="9"/>
      <c r="C5" s="6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9" t="s">
        <v>334</v>
      </c>
      <c r="B8" s="71" t="s">
        <v>335</v>
      </c>
      <c r="C8" s="64">
        <v>194953</v>
      </c>
    </row>
    <row r="9" spans="1:3" x14ac:dyDescent="0.2">
      <c r="A9" s="70"/>
      <c r="B9" s="71" t="s">
        <v>336</v>
      </c>
      <c r="C9" s="64">
        <v>315986</v>
      </c>
    </row>
    <row r="10" spans="1:3" x14ac:dyDescent="0.2">
      <c r="A10" s="70"/>
      <c r="B10" s="71" t="s">
        <v>337</v>
      </c>
      <c r="C10" s="64">
        <v>121033</v>
      </c>
    </row>
    <row r="11" spans="1:3" x14ac:dyDescent="0.2">
      <c r="A11" s="69" t="s">
        <v>338</v>
      </c>
      <c r="B11" s="71" t="s">
        <v>339</v>
      </c>
      <c r="C11" s="64">
        <v>39806</v>
      </c>
    </row>
    <row r="12" spans="1:3" x14ac:dyDescent="0.2">
      <c r="A12" s="70"/>
      <c r="B12" s="71" t="s">
        <v>340</v>
      </c>
      <c r="C12" s="64">
        <v>49627</v>
      </c>
    </row>
    <row r="13" spans="1:3" x14ac:dyDescent="0.2">
      <c r="A13" s="70"/>
      <c r="B13" s="71" t="s">
        <v>341</v>
      </c>
      <c r="C13" s="64">
        <v>9821</v>
      </c>
    </row>
    <row r="14" spans="1:3" ht="25.5" x14ac:dyDescent="0.2">
      <c r="A14" s="69" t="s">
        <v>342</v>
      </c>
      <c r="B14" s="72" t="s">
        <v>343</v>
      </c>
      <c r="C14" s="64"/>
    </row>
    <row r="15" spans="1:3" ht="25.5" x14ac:dyDescent="0.2">
      <c r="A15" s="69" t="s">
        <v>344</v>
      </c>
      <c r="B15" s="72" t="s">
        <v>345</v>
      </c>
      <c r="C15" s="64"/>
    </row>
    <row r="16" spans="1:3" ht="25.5" x14ac:dyDescent="0.2">
      <c r="A16" s="69" t="s">
        <v>346</v>
      </c>
      <c r="B16" s="72" t="s">
        <v>347</v>
      </c>
      <c r="C16" s="64"/>
    </row>
    <row r="17" spans="1:3" x14ac:dyDescent="0.2">
      <c r="A17" s="69" t="s">
        <v>348</v>
      </c>
      <c r="B17" s="72" t="s">
        <v>349</v>
      </c>
      <c r="C17" s="64"/>
    </row>
    <row r="18" spans="1:3" x14ac:dyDescent="0.2">
      <c r="A18" s="69" t="s">
        <v>87</v>
      </c>
      <c r="B18" s="72" t="s">
        <v>350</v>
      </c>
      <c r="C18" s="64"/>
    </row>
    <row r="19" spans="1:3" x14ac:dyDescent="0.2">
      <c r="A19" s="69" t="s">
        <v>91</v>
      </c>
      <c r="B19" s="71" t="s">
        <v>351</v>
      </c>
      <c r="C19" s="64">
        <v>-356139</v>
      </c>
    </row>
    <row r="20" spans="1:3" x14ac:dyDescent="0.2">
      <c r="A20" s="69" t="s">
        <v>95</v>
      </c>
      <c r="B20" s="71" t="s">
        <v>352</v>
      </c>
      <c r="C20" s="64"/>
    </row>
    <row r="21" spans="1:3" x14ac:dyDescent="0.2">
      <c r="A21" s="69" t="s">
        <v>353</v>
      </c>
      <c r="B21" s="71" t="s">
        <v>90</v>
      </c>
      <c r="C21" s="64">
        <v>1829</v>
      </c>
    </row>
    <row r="22" spans="1:3" x14ac:dyDescent="0.2">
      <c r="A22" s="69" t="s">
        <v>354</v>
      </c>
      <c r="B22" s="72" t="s">
        <v>355</v>
      </c>
      <c r="C22" s="64">
        <v>-159411</v>
      </c>
    </row>
    <row r="23" spans="1:3" x14ac:dyDescent="0.2">
      <c r="A23" s="69" t="s">
        <v>356</v>
      </c>
      <c r="B23" s="72" t="s">
        <v>357</v>
      </c>
      <c r="C23" s="64">
        <v>163333</v>
      </c>
    </row>
    <row r="24" spans="1:3" x14ac:dyDescent="0.2">
      <c r="A24" s="69" t="s">
        <v>358</v>
      </c>
      <c r="B24" s="71" t="s">
        <v>359</v>
      </c>
      <c r="C24" s="64">
        <v>21760</v>
      </c>
    </row>
    <row r="25" spans="1:3" x14ac:dyDescent="0.2">
      <c r="A25" s="69" t="s">
        <v>360</v>
      </c>
      <c r="B25" s="71" t="s">
        <v>98</v>
      </c>
      <c r="C25" s="64">
        <v>140062</v>
      </c>
    </row>
    <row r="26" spans="1:3" x14ac:dyDescent="0.2">
      <c r="A26" s="69" t="s">
        <v>361</v>
      </c>
      <c r="B26" s="72" t="s">
        <v>362</v>
      </c>
      <c r="C26" s="64">
        <v>441780</v>
      </c>
    </row>
    <row r="27" spans="1:3" x14ac:dyDescent="0.2">
      <c r="A27" s="69" t="s">
        <v>363</v>
      </c>
      <c r="B27" s="71" t="s">
        <v>364</v>
      </c>
      <c r="C27" s="64">
        <v>-162337</v>
      </c>
    </row>
    <row r="28" spans="1:3" x14ac:dyDescent="0.2">
      <c r="A28" s="70" t="s">
        <v>365</v>
      </c>
      <c r="B28" s="73" t="s">
        <v>366</v>
      </c>
      <c r="C28" s="74"/>
    </row>
    <row r="29" spans="1:3" x14ac:dyDescent="0.2">
      <c r="A29" s="69" t="s">
        <v>367</v>
      </c>
      <c r="B29" s="71" t="s">
        <v>112</v>
      </c>
      <c r="C29" s="64">
        <v>-162337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C40"/>
  <sheetViews>
    <sheetView workbookViewId="0">
      <selection sqref="A1:IV65536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3" ht="15.75" x14ac:dyDescent="0.25">
      <c r="A1" s="132" t="s">
        <v>303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373</v>
      </c>
      <c r="B4" s="135"/>
      <c r="C4" s="134"/>
    </row>
    <row r="5" spans="1:3" ht="15" x14ac:dyDescent="0.2">
      <c r="A5" s="9"/>
      <c r="B5" s="9"/>
      <c r="C5" s="6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9" t="s">
        <v>334</v>
      </c>
      <c r="B8" s="71" t="s">
        <v>335</v>
      </c>
      <c r="C8" s="64">
        <v>760646</v>
      </c>
    </row>
    <row r="9" spans="1:3" x14ac:dyDescent="0.2">
      <c r="A9" s="70"/>
      <c r="B9" s="71" t="s">
        <v>336</v>
      </c>
      <c r="C9" s="64">
        <v>1317079</v>
      </c>
    </row>
    <row r="10" spans="1:3" x14ac:dyDescent="0.2">
      <c r="A10" s="70"/>
      <c r="B10" s="71" t="s">
        <v>337</v>
      </c>
      <c r="C10" s="64">
        <v>556433</v>
      </c>
    </row>
    <row r="11" spans="1:3" x14ac:dyDescent="0.2">
      <c r="A11" s="69" t="s">
        <v>338</v>
      </c>
      <c r="B11" s="71" t="s">
        <v>339</v>
      </c>
      <c r="C11" s="64">
        <v>195583</v>
      </c>
    </row>
    <row r="12" spans="1:3" x14ac:dyDescent="0.2">
      <c r="A12" s="70"/>
      <c r="B12" s="71" t="s">
        <v>340</v>
      </c>
      <c r="C12" s="64">
        <v>238552</v>
      </c>
    </row>
    <row r="13" spans="1:3" x14ac:dyDescent="0.2">
      <c r="A13" s="70"/>
      <c r="B13" s="71" t="s">
        <v>341</v>
      </c>
      <c r="C13" s="64">
        <v>42969</v>
      </c>
    </row>
    <row r="14" spans="1:3" ht="25.5" x14ac:dyDescent="0.2">
      <c r="A14" s="69" t="s">
        <v>342</v>
      </c>
      <c r="B14" s="72" t="s">
        <v>343</v>
      </c>
      <c r="C14" s="64">
        <v>0</v>
      </c>
    </row>
    <row r="15" spans="1:3" ht="25.5" x14ac:dyDescent="0.2">
      <c r="A15" s="69" t="s">
        <v>344</v>
      </c>
      <c r="B15" s="72" t="s">
        <v>345</v>
      </c>
      <c r="C15" s="64">
        <v>0</v>
      </c>
    </row>
    <row r="16" spans="1:3" ht="25.5" x14ac:dyDescent="0.2">
      <c r="A16" s="69" t="s">
        <v>346</v>
      </c>
      <c r="B16" s="72" t="s">
        <v>347</v>
      </c>
      <c r="C16" s="64">
        <v>0</v>
      </c>
    </row>
    <row r="17" spans="1:3" x14ac:dyDescent="0.2">
      <c r="A17" s="69" t="s">
        <v>348</v>
      </c>
      <c r="B17" s="72" t="s">
        <v>349</v>
      </c>
      <c r="C17" s="64">
        <v>0</v>
      </c>
    </row>
    <row r="18" spans="1:3" x14ac:dyDescent="0.2">
      <c r="A18" s="69" t="s">
        <v>87</v>
      </c>
      <c r="B18" s="72" t="s">
        <v>350</v>
      </c>
      <c r="C18" s="64">
        <v>0</v>
      </c>
    </row>
    <row r="19" spans="1:3" x14ac:dyDescent="0.2">
      <c r="A19" s="69" t="s">
        <v>91</v>
      </c>
      <c r="B19" s="71" t="s">
        <v>351</v>
      </c>
      <c r="C19" s="64">
        <v>-558530</v>
      </c>
    </row>
    <row r="20" spans="1:3" x14ac:dyDescent="0.2">
      <c r="A20" s="69" t="s">
        <v>95</v>
      </c>
      <c r="B20" s="71" t="s">
        <v>352</v>
      </c>
      <c r="C20" s="64">
        <v>201</v>
      </c>
    </row>
    <row r="21" spans="1:3" x14ac:dyDescent="0.2">
      <c r="A21" s="69" t="s">
        <v>353</v>
      </c>
      <c r="B21" s="71" t="s">
        <v>90</v>
      </c>
      <c r="C21" s="64">
        <v>5845</v>
      </c>
    </row>
    <row r="22" spans="1:3" x14ac:dyDescent="0.2">
      <c r="A22" s="69" t="s">
        <v>354</v>
      </c>
      <c r="B22" s="72" t="s">
        <v>355</v>
      </c>
      <c r="C22" s="64">
        <v>-1031606</v>
      </c>
    </row>
    <row r="23" spans="1:3" x14ac:dyDescent="0.2">
      <c r="A23" s="69" t="s">
        <v>356</v>
      </c>
      <c r="B23" s="72" t="s">
        <v>357</v>
      </c>
      <c r="C23" s="64">
        <v>517059</v>
      </c>
    </row>
    <row r="24" spans="1:3" x14ac:dyDescent="0.2">
      <c r="A24" s="69" t="s">
        <v>358</v>
      </c>
      <c r="B24" s="71" t="s">
        <v>359</v>
      </c>
      <c r="C24" s="64">
        <v>63702</v>
      </c>
    </row>
    <row r="25" spans="1:3" x14ac:dyDescent="0.2">
      <c r="A25" s="69" t="s">
        <v>360</v>
      </c>
      <c r="B25" s="71" t="s">
        <v>98</v>
      </c>
      <c r="C25" s="64">
        <v>624428</v>
      </c>
    </row>
    <row r="26" spans="1:3" x14ac:dyDescent="0.2">
      <c r="A26" s="69" t="s">
        <v>361</v>
      </c>
      <c r="B26" s="72" t="s">
        <v>362</v>
      </c>
      <c r="C26" s="64">
        <v>650570</v>
      </c>
    </row>
    <row r="27" spans="1:3" x14ac:dyDescent="0.2">
      <c r="A27" s="69" t="s">
        <v>363</v>
      </c>
      <c r="B27" s="71" t="s">
        <v>364</v>
      </c>
      <c r="C27" s="64">
        <v>-1182480</v>
      </c>
    </row>
    <row r="28" spans="1:3" x14ac:dyDescent="0.2">
      <c r="A28" s="70" t="s">
        <v>365</v>
      </c>
      <c r="B28" s="73" t="s">
        <v>366</v>
      </c>
      <c r="C28" s="74">
        <v>0</v>
      </c>
    </row>
    <row r="29" spans="1:3" x14ac:dyDescent="0.2">
      <c r="A29" s="69" t="s">
        <v>367</v>
      </c>
      <c r="B29" s="71" t="s">
        <v>112</v>
      </c>
      <c r="C29" s="64">
        <v>-1182480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C40"/>
  <sheetViews>
    <sheetView workbookViewId="0">
      <selection sqref="A1:IV65536"/>
    </sheetView>
  </sheetViews>
  <sheetFormatPr defaultRowHeight="12.75" x14ac:dyDescent="0.2"/>
  <cols>
    <col min="2" max="2" width="93.140625" customWidth="1"/>
    <col min="3" max="3" width="13.85546875" customWidth="1"/>
  </cols>
  <sheetData>
    <row r="1" spans="1:3" ht="15.75" x14ac:dyDescent="0.25">
      <c r="A1" s="132" t="s">
        <v>303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333</v>
      </c>
      <c r="B4" s="135"/>
      <c r="C4" s="134"/>
    </row>
    <row r="5" spans="1:3" ht="15" x14ac:dyDescent="0.2">
      <c r="A5" s="9"/>
      <c r="B5" s="9"/>
      <c r="C5" s="68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69" t="s">
        <v>334</v>
      </c>
      <c r="B8" s="71" t="s">
        <v>335</v>
      </c>
      <c r="C8" s="64">
        <v>556590</v>
      </c>
    </row>
    <row r="9" spans="1:3" x14ac:dyDescent="0.2">
      <c r="A9" s="70"/>
      <c r="B9" s="71" t="s">
        <v>336</v>
      </c>
      <c r="C9" s="64">
        <v>971000</v>
      </c>
    </row>
    <row r="10" spans="1:3" x14ac:dyDescent="0.2">
      <c r="A10" s="70"/>
      <c r="B10" s="71" t="s">
        <v>337</v>
      </c>
      <c r="C10" s="64">
        <v>414410</v>
      </c>
    </row>
    <row r="11" spans="1:3" x14ac:dyDescent="0.2">
      <c r="A11" s="69" t="s">
        <v>338</v>
      </c>
      <c r="B11" s="71" t="s">
        <v>339</v>
      </c>
      <c r="C11" s="64">
        <v>156738</v>
      </c>
    </row>
    <row r="12" spans="1:3" x14ac:dyDescent="0.2">
      <c r="A12" s="70"/>
      <c r="B12" s="71" t="s">
        <v>340</v>
      </c>
      <c r="C12" s="64">
        <v>188934</v>
      </c>
    </row>
    <row r="13" spans="1:3" x14ac:dyDescent="0.2">
      <c r="A13" s="70"/>
      <c r="B13" s="71" t="s">
        <v>341</v>
      </c>
      <c r="C13" s="64">
        <v>32196</v>
      </c>
    </row>
    <row r="14" spans="1:3" ht="25.5" x14ac:dyDescent="0.2">
      <c r="A14" s="69" t="s">
        <v>342</v>
      </c>
      <c r="B14" s="72" t="s">
        <v>343</v>
      </c>
      <c r="C14" s="61"/>
    </row>
    <row r="15" spans="1:3" ht="25.5" x14ac:dyDescent="0.2">
      <c r="A15" s="69" t="s">
        <v>344</v>
      </c>
      <c r="B15" s="72" t="s">
        <v>345</v>
      </c>
      <c r="C15" s="61"/>
    </row>
    <row r="16" spans="1:3" ht="25.5" x14ac:dyDescent="0.2">
      <c r="A16" s="69" t="s">
        <v>346</v>
      </c>
      <c r="B16" s="72" t="s">
        <v>347</v>
      </c>
      <c r="C16" s="61"/>
    </row>
    <row r="17" spans="1:3" x14ac:dyDescent="0.2">
      <c r="A17" s="69" t="s">
        <v>348</v>
      </c>
      <c r="B17" s="72" t="s">
        <v>349</v>
      </c>
      <c r="C17" s="61"/>
    </row>
    <row r="18" spans="1:3" x14ac:dyDescent="0.2">
      <c r="A18" s="69" t="s">
        <v>87</v>
      </c>
      <c r="B18" s="72" t="s">
        <v>350</v>
      </c>
      <c r="C18" s="61"/>
    </row>
    <row r="19" spans="1:3" x14ac:dyDescent="0.2">
      <c r="A19" s="69" t="s">
        <v>91</v>
      </c>
      <c r="B19" s="71" t="s">
        <v>351</v>
      </c>
      <c r="C19" s="64">
        <v>213955</v>
      </c>
    </row>
    <row r="20" spans="1:3" x14ac:dyDescent="0.2">
      <c r="A20" s="69" t="s">
        <v>95</v>
      </c>
      <c r="B20" s="71" t="s">
        <v>352</v>
      </c>
      <c r="C20" s="63">
        <v>201</v>
      </c>
    </row>
    <row r="21" spans="1:3" x14ac:dyDescent="0.2">
      <c r="A21" s="69" t="s">
        <v>353</v>
      </c>
      <c r="B21" s="71" t="s">
        <v>90</v>
      </c>
      <c r="C21" s="64">
        <v>2602</v>
      </c>
    </row>
    <row r="22" spans="1:3" x14ac:dyDescent="0.2">
      <c r="A22" s="69" t="s">
        <v>354</v>
      </c>
      <c r="B22" s="72" t="s">
        <v>355</v>
      </c>
      <c r="C22" s="64">
        <v>-334697</v>
      </c>
    </row>
    <row r="23" spans="1:3" x14ac:dyDescent="0.2">
      <c r="A23" s="69" t="s">
        <v>356</v>
      </c>
      <c r="B23" s="72" t="s">
        <v>357</v>
      </c>
      <c r="C23" s="64">
        <v>359109</v>
      </c>
    </row>
    <row r="24" spans="1:3" x14ac:dyDescent="0.2">
      <c r="A24" s="69" t="s">
        <v>358</v>
      </c>
      <c r="B24" s="71" t="s">
        <v>359</v>
      </c>
      <c r="C24" s="64">
        <v>45471</v>
      </c>
    </row>
    <row r="25" spans="1:3" x14ac:dyDescent="0.2">
      <c r="A25" s="69" t="s">
        <v>360</v>
      </c>
      <c r="B25" s="71" t="s">
        <v>98</v>
      </c>
      <c r="C25" s="64">
        <v>439059</v>
      </c>
    </row>
    <row r="26" spans="1:3" x14ac:dyDescent="0.2">
      <c r="A26" s="69" t="s">
        <v>361</v>
      </c>
      <c r="B26" s="72" t="s">
        <v>362</v>
      </c>
      <c r="C26" s="64">
        <v>1825</v>
      </c>
    </row>
    <row r="27" spans="1:3" x14ac:dyDescent="0.2">
      <c r="A27" s="69" t="s">
        <v>363</v>
      </c>
      <c r="B27" s="71" t="s">
        <v>364</v>
      </c>
      <c r="C27" s="64">
        <v>-246425</v>
      </c>
    </row>
    <row r="28" spans="1:3" x14ac:dyDescent="0.2">
      <c r="A28" s="70" t="s">
        <v>365</v>
      </c>
      <c r="B28" s="73" t="s">
        <v>366</v>
      </c>
      <c r="C28" s="62"/>
    </row>
    <row r="29" spans="1:3" x14ac:dyDescent="0.2">
      <c r="A29" s="69" t="s">
        <v>367</v>
      </c>
      <c r="B29" s="71" t="s">
        <v>112</v>
      </c>
      <c r="C29" s="64">
        <v>-246425</v>
      </c>
    </row>
    <row r="30" spans="1:3" x14ac:dyDescent="0.2">
      <c r="A30" s="21"/>
      <c r="B30" s="21"/>
      <c r="C30" s="7"/>
    </row>
    <row r="31" spans="1:3" x14ac:dyDescent="0.2">
      <c r="A31" s="21"/>
      <c r="B31" s="21"/>
      <c r="C31" s="7"/>
    </row>
    <row r="32" spans="1:3" x14ac:dyDescent="0.2">
      <c r="A32" s="21"/>
      <c r="B32" s="21"/>
    </row>
    <row r="33" spans="1:3" x14ac:dyDescent="0.2">
      <c r="A33" s="21"/>
      <c r="B33" s="21"/>
    </row>
    <row r="34" spans="1:3" x14ac:dyDescent="0.2">
      <c r="A34" s="21"/>
      <c r="B34" s="21"/>
    </row>
    <row r="35" spans="1:3" x14ac:dyDescent="0.2">
      <c r="A35" s="21"/>
      <c r="B35" s="21"/>
      <c r="C35" s="7"/>
    </row>
    <row r="36" spans="1:3" x14ac:dyDescent="0.2">
      <c r="A36" s="21"/>
      <c r="B36" s="21"/>
    </row>
    <row r="37" spans="1:3" x14ac:dyDescent="0.2">
      <c r="A37" s="21"/>
      <c r="B37" s="21"/>
    </row>
    <row r="38" spans="1:3" x14ac:dyDescent="0.2">
      <c r="A38" s="21"/>
      <c r="B38" s="21"/>
    </row>
    <row r="39" spans="1:3" x14ac:dyDescent="0.2">
      <c r="A39" s="21"/>
      <c r="B39" s="21"/>
    </row>
    <row r="40" spans="1:3" x14ac:dyDescent="0.2">
      <c r="A40" s="21"/>
      <c r="B40" s="21"/>
      <c r="C40" s="7"/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paperSize="9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3" ht="15.75" x14ac:dyDescent="0.25">
      <c r="A1" s="132" t="s">
        <v>303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307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284</v>
      </c>
      <c r="C8" s="7">
        <v>374035</v>
      </c>
    </row>
    <row r="9" spans="1:3" x14ac:dyDescent="0.2">
      <c r="A9" s="21" t="s">
        <v>285</v>
      </c>
      <c r="B9" s="21" t="s">
        <v>68</v>
      </c>
      <c r="C9" s="7">
        <v>654562</v>
      </c>
    </row>
    <row r="10" spans="1:3" x14ac:dyDescent="0.2">
      <c r="A10" s="21" t="s">
        <v>286</v>
      </c>
      <c r="B10" s="21" t="s">
        <v>70</v>
      </c>
      <c r="C10" s="7">
        <v>280527</v>
      </c>
    </row>
    <row r="11" spans="1:3" x14ac:dyDescent="0.2">
      <c r="A11" s="21" t="s">
        <v>71</v>
      </c>
      <c r="B11" s="21" t="s">
        <v>287</v>
      </c>
      <c r="C11" s="7">
        <v>111051</v>
      </c>
    </row>
    <row r="12" spans="1:3" x14ac:dyDescent="0.2">
      <c r="A12" s="21" t="s">
        <v>73</v>
      </c>
      <c r="B12" s="21" t="s">
        <v>74</v>
      </c>
      <c r="C12" s="7">
        <v>134844</v>
      </c>
    </row>
    <row r="13" spans="1:3" x14ac:dyDescent="0.2">
      <c r="A13" s="21" t="s">
        <v>75</v>
      </c>
      <c r="B13" s="21" t="s">
        <v>76</v>
      </c>
      <c r="C13" s="7">
        <v>23793</v>
      </c>
    </row>
    <row r="14" spans="1:3" x14ac:dyDescent="0.2">
      <c r="A14" s="21" t="s">
        <v>77</v>
      </c>
      <c r="B14" s="21" t="s">
        <v>288</v>
      </c>
      <c r="C14" s="7">
        <v>485086</v>
      </c>
    </row>
    <row r="15" spans="1:3" x14ac:dyDescent="0.2">
      <c r="A15" s="21" t="s">
        <v>145</v>
      </c>
      <c r="B15" s="21" t="s">
        <v>289</v>
      </c>
    </row>
    <row r="16" spans="1:3" x14ac:dyDescent="0.2">
      <c r="A16" s="21" t="s">
        <v>147</v>
      </c>
      <c r="B16" s="21" t="s">
        <v>148</v>
      </c>
    </row>
    <row r="17" spans="1:3" x14ac:dyDescent="0.2">
      <c r="A17" s="21" t="s">
        <v>217</v>
      </c>
      <c r="B17" s="21" t="s">
        <v>245</v>
      </c>
    </row>
    <row r="18" spans="1:3" x14ac:dyDescent="0.2">
      <c r="A18" s="21" t="s">
        <v>79</v>
      </c>
      <c r="B18" s="21" t="s">
        <v>290</v>
      </c>
      <c r="C18" s="7">
        <v>80774</v>
      </c>
    </row>
    <row r="19" spans="1:3" x14ac:dyDescent="0.2">
      <c r="A19" s="21" t="s">
        <v>81</v>
      </c>
      <c r="B19" s="21" t="s">
        <v>82</v>
      </c>
      <c r="C19" s="7">
        <v>1304899</v>
      </c>
    </row>
    <row r="20" spans="1:3" x14ac:dyDescent="0.2">
      <c r="A20" s="21" t="s">
        <v>83</v>
      </c>
      <c r="B20" s="21" t="s">
        <v>84</v>
      </c>
      <c r="C20" s="7">
        <v>1224125</v>
      </c>
    </row>
    <row r="21" spans="1:3" x14ac:dyDescent="0.2">
      <c r="A21" s="21" t="s">
        <v>85</v>
      </c>
      <c r="B21" s="21" t="s">
        <v>291</v>
      </c>
      <c r="C21">
        <v>201</v>
      </c>
    </row>
    <row r="22" spans="1:3" x14ac:dyDescent="0.2">
      <c r="A22" s="21" t="s">
        <v>292</v>
      </c>
      <c r="B22" s="21" t="s">
        <v>293</v>
      </c>
      <c r="C22" s="7">
        <v>1452838</v>
      </c>
    </row>
    <row r="23" spans="1:3" x14ac:dyDescent="0.2">
      <c r="A23" s="21" t="s">
        <v>89</v>
      </c>
      <c r="B23" s="21" t="s">
        <v>90</v>
      </c>
      <c r="C23" s="7">
        <v>1452838</v>
      </c>
    </row>
    <row r="24" spans="1:3" x14ac:dyDescent="0.2">
      <c r="A24" s="21" t="s">
        <v>294</v>
      </c>
      <c r="B24" s="21" t="s">
        <v>295</v>
      </c>
      <c r="C24" s="7">
        <v>-1609958</v>
      </c>
    </row>
    <row r="25" spans="1:3" x14ac:dyDescent="0.2">
      <c r="A25" s="21" t="s">
        <v>93</v>
      </c>
      <c r="B25" s="21" t="s">
        <v>94</v>
      </c>
      <c r="C25" s="7">
        <v>1609958</v>
      </c>
    </row>
    <row r="26" spans="1:3" x14ac:dyDescent="0.2">
      <c r="A26" s="21" t="s">
        <v>120</v>
      </c>
      <c r="B26" s="21" t="s">
        <v>296</v>
      </c>
      <c r="C26" s="7">
        <v>-539178</v>
      </c>
    </row>
    <row r="27" spans="1:3" x14ac:dyDescent="0.2">
      <c r="A27" s="21" t="s">
        <v>97</v>
      </c>
      <c r="B27" s="21" t="s">
        <v>98</v>
      </c>
      <c r="C27" s="7">
        <v>539178</v>
      </c>
    </row>
    <row r="28" spans="1:3" x14ac:dyDescent="0.2">
      <c r="A28" s="21" t="s">
        <v>99</v>
      </c>
      <c r="B28" s="21" t="s">
        <v>297</v>
      </c>
      <c r="C28" s="7">
        <v>62932</v>
      </c>
    </row>
    <row r="29" spans="1:3" x14ac:dyDescent="0.2">
      <c r="A29" s="21" t="s">
        <v>101</v>
      </c>
      <c r="B29" s="21" t="s">
        <v>102</v>
      </c>
      <c r="C29" s="7">
        <v>396492</v>
      </c>
    </row>
    <row r="30" spans="1:3" x14ac:dyDescent="0.2">
      <c r="A30" s="21" t="s">
        <v>231</v>
      </c>
      <c r="B30" s="21" t="s">
        <v>246</v>
      </c>
      <c r="C30" s="7">
        <v>333560</v>
      </c>
    </row>
    <row r="31" spans="1:3" x14ac:dyDescent="0.2">
      <c r="A31" s="21" t="s">
        <v>103</v>
      </c>
      <c r="B31" s="21" t="s">
        <v>298</v>
      </c>
      <c r="C31" s="7">
        <v>-67305</v>
      </c>
    </row>
    <row r="32" spans="1:3" x14ac:dyDescent="0.2">
      <c r="A32" s="21" t="s">
        <v>105</v>
      </c>
      <c r="B32" s="21" t="s">
        <v>247</v>
      </c>
    </row>
    <row r="33" spans="1:3" x14ac:dyDescent="0.2">
      <c r="A33" s="21" t="s">
        <v>107</v>
      </c>
      <c r="B33" s="21" t="s">
        <v>256</v>
      </c>
    </row>
    <row r="34" spans="1:3" x14ac:dyDescent="0.2">
      <c r="A34" s="21" t="s">
        <v>109</v>
      </c>
      <c r="B34" s="21" t="s">
        <v>257</v>
      </c>
    </row>
    <row r="35" spans="1:3" x14ac:dyDescent="0.2">
      <c r="A35" s="21" t="s">
        <v>111</v>
      </c>
      <c r="B35" s="21" t="s">
        <v>112</v>
      </c>
      <c r="C35" s="7">
        <v>-67305</v>
      </c>
    </row>
    <row r="36" spans="1:3" x14ac:dyDescent="0.2">
      <c r="A36" s="21" t="s">
        <v>113</v>
      </c>
      <c r="B36" s="21" t="s">
        <v>114</v>
      </c>
    </row>
    <row r="37" spans="1:3" x14ac:dyDescent="0.2">
      <c r="A37" s="21" t="s">
        <v>115</v>
      </c>
      <c r="B37" s="21" t="s">
        <v>258</v>
      </c>
    </row>
    <row r="38" spans="1:3" x14ac:dyDescent="0.2">
      <c r="A38" s="21" t="s">
        <v>159</v>
      </c>
      <c r="B38" s="21" t="s">
        <v>259</v>
      </c>
    </row>
    <row r="39" spans="1:3" x14ac:dyDescent="0.2">
      <c r="A39" s="21" t="s">
        <v>240</v>
      </c>
      <c r="B39" s="21" t="s">
        <v>260</v>
      </c>
    </row>
    <row r="40" spans="1:3" x14ac:dyDescent="0.2">
      <c r="A40" s="21" t="s">
        <v>161</v>
      </c>
      <c r="B40" s="21" t="s">
        <v>248</v>
      </c>
      <c r="C40" s="7">
        <v>-67305</v>
      </c>
    </row>
  </sheetData>
  <mergeCells count="3">
    <mergeCell ref="A1:C1"/>
    <mergeCell ref="A3:C3"/>
    <mergeCell ref="A4:C4"/>
  </mergeCells>
  <phoneticPr fontId="17" type="noConversion"/>
  <pageMargins left="0.75" right="0.75" top="1" bottom="1" header="0.5" footer="0.5"/>
  <pageSetup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8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3" ht="15.75" x14ac:dyDescent="0.25">
      <c r="A1" s="132" t="s">
        <v>303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305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284</v>
      </c>
      <c r="C8" s="7">
        <v>185861</v>
      </c>
    </row>
    <row r="9" spans="1:3" x14ac:dyDescent="0.2">
      <c r="A9" s="21" t="s">
        <v>285</v>
      </c>
      <c r="B9" s="21" t="s">
        <v>68</v>
      </c>
      <c r="C9" s="7">
        <v>330990</v>
      </c>
    </row>
    <row r="10" spans="1:3" x14ac:dyDescent="0.2">
      <c r="A10" s="21" t="s">
        <v>286</v>
      </c>
      <c r="B10" s="21" t="s">
        <v>70</v>
      </c>
      <c r="C10" s="7">
        <v>145129</v>
      </c>
    </row>
    <row r="11" spans="1:3" x14ac:dyDescent="0.2">
      <c r="A11" s="21" t="s">
        <v>71</v>
      </c>
      <c r="B11" s="21" t="s">
        <v>287</v>
      </c>
      <c r="C11" s="7">
        <v>55104</v>
      </c>
    </row>
    <row r="12" spans="1:3" x14ac:dyDescent="0.2">
      <c r="A12" s="21" t="s">
        <v>73</v>
      </c>
      <c r="B12" s="21" t="s">
        <v>74</v>
      </c>
      <c r="C12" s="7">
        <v>62346</v>
      </c>
    </row>
    <row r="13" spans="1:3" x14ac:dyDescent="0.2">
      <c r="A13" s="21" t="s">
        <v>75</v>
      </c>
      <c r="B13" s="21" t="s">
        <v>76</v>
      </c>
      <c r="C13" s="7">
        <v>7242</v>
      </c>
    </row>
    <row r="14" spans="1:3" x14ac:dyDescent="0.2">
      <c r="A14" s="21" t="s">
        <v>77</v>
      </c>
      <c r="B14" s="21" t="s">
        <v>288</v>
      </c>
      <c r="C14" s="7">
        <v>240965</v>
      </c>
    </row>
    <row r="15" spans="1:3" x14ac:dyDescent="0.2">
      <c r="A15" s="21" t="s">
        <v>145</v>
      </c>
      <c r="B15" s="21" t="s">
        <v>289</v>
      </c>
    </row>
    <row r="16" spans="1:3" x14ac:dyDescent="0.2">
      <c r="A16" s="21" t="s">
        <v>147</v>
      </c>
      <c r="B16" s="21" t="s">
        <v>148</v>
      </c>
    </row>
    <row r="17" spans="1:3" x14ac:dyDescent="0.2">
      <c r="A17" s="21" t="s">
        <v>217</v>
      </c>
      <c r="B17" s="21" t="s">
        <v>245</v>
      </c>
    </row>
    <row r="18" spans="1:3" x14ac:dyDescent="0.2">
      <c r="A18" s="21" t="s">
        <v>79</v>
      </c>
      <c r="B18" s="21" t="s">
        <v>290</v>
      </c>
      <c r="C18" s="7">
        <v>-169293</v>
      </c>
    </row>
    <row r="19" spans="1:3" x14ac:dyDescent="0.2">
      <c r="A19" s="21" t="s">
        <v>81</v>
      </c>
      <c r="B19" s="21" t="s">
        <v>82</v>
      </c>
      <c r="C19" s="7">
        <v>394674</v>
      </c>
    </row>
    <row r="20" spans="1:3" x14ac:dyDescent="0.2">
      <c r="A20" s="21" t="s">
        <v>83</v>
      </c>
      <c r="B20" s="21" t="s">
        <v>84</v>
      </c>
      <c r="C20" s="7">
        <v>563967</v>
      </c>
    </row>
    <row r="21" spans="1:3" x14ac:dyDescent="0.2">
      <c r="A21" s="21" t="s">
        <v>85</v>
      </c>
      <c r="B21" s="21" t="s">
        <v>291</v>
      </c>
    </row>
    <row r="22" spans="1:3" x14ac:dyDescent="0.2">
      <c r="A22" s="21" t="s">
        <v>292</v>
      </c>
      <c r="B22" s="21" t="s">
        <v>293</v>
      </c>
      <c r="C22" s="7">
        <v>677580</v>
      </c>
    </row>
    <row r="23" spans="1:3" x14ac:dyDescent="0.2">
      <c r="A23" s="21" t="s">
        <v>89</v>
      </c>
      <c r="B23" s="21" t="s">
        <v>90</v>
      </c>
      <c r="C23" s="7">
        <v>677580</v>
      </c>
    </row>
    <row r="24" spans="1:3" x14ac:dyDescent="0.2">
      <c r="A24" s="21" t="s">
        <v>294</v>
      </c>
      <c r="B24" s="21" t="s">
        <v>295</v>
      </c>
      <c r="C24" s="7">
        <v>-758749</v>
      </c>
    </row>
    <row r="25" spans="1:3" x14ac:dyDescent="0.2">
      <c r="A25" s="21" t="s">
        <v>93</v>
      </c>
      <c r="B25" s="21" t="s">
        <v>94</v>
      </c>
      <c r="C25" s="7">
        <v>758749</v>
      </c>
    </row>
    <row r="26" spans="1:3" x14ac:dyDescent="0.2">
      <c r="A26" s="21" t="s">
        <v>120</v>
      </c>
      <c r="B26" s="21" t="s">
        <v>296</v>
      </c>
      <c r="C26" s="7">
        <v>-235465</v>
      </c>
    </row>
    <row r="27" spans="1:3" x14ac:dyDescent="0.2">
      <c r="A27" s="21" t="s">
        <v>97</v>
      </c>
      <c r="B27" s="21" t="s">
        <v>98</v>
      </c>
      <c r="C27" s="7">
        <v>235465</v>
      </c>
    </row>
    <row r="28" spans="1:3" x14ac:dyDescent="0.2">
      <c r="A28" s="21" t="s">
        <v>99</v>
      </c>
      <c r="B28" s="21" t="s">
        <v>297</v>
      </c>
      <c r="C28" s="7">
        <v>178852</v>
      </c>
    </row>
    <row r="29" spans="1:3" x14ac:dyDescent="0.2">
      <c r="A29" s="21" t="s">
        <v>101</v>
      </c>
      <c r="B29" s="21" t="s">
        <v>102</v>
      </c>
      <c r="C29" s="7">
        <v>247871</v>
      </c>
    </row>
    <row r="30" spans="1:3" x14ac:dyDescent="0.2">
      <c r="A30" s="21" t="s">
        <v>231</v>
      </c>
      <c r="B30" s="21" t="s">
        <v>246</v>
      </c>
      <c r="C30" s="7">
        <v>69019</v>
      </c>
    </row>
    <row r="31" spans="1:3" x14ac:dyDescent="0.2">
      <c r="A31" s="21" t="s">
        <v>103</v>
      </c>
      <c r="B31" s="21" t="s">
        <v>298</v>
      </c>
      <c r="C31" s="7">
        <v>-66110</v>
      </c>
    </row>
    <row r="32" spans="1:3" x14ac:dyDescent="0.2">
      <c r="A32" s="21" t="s">
        <v>105</v>
      </c>
      <c r="B32" s="21" t="s">
        <v>247</v>
      </c>
    </row>
    <row r="33" spans="1:3" x14ac:dyDescent="0.2">
      <c r="A33" s="21" t="s">
        <v>107</v>
      </c>
      <c r="B33" s="21" t="s">
        <v>256</v>
      </c>
    </row>
    <row r="34" spans="1:3" x14ac:dyDescent="0.2">
      <c r="A34" s="21" t="s">
        <v>109</v>
      </c>
      <c r="B34" s="21" t="s">
        <v>257</v>
      </c>
    </row>
    <row r="35" spans="1:3" x14ac:dyDescent="0.2">
      <c r="A35" s="21" t="s">
        <v>111</v>
      </c>
      <c r="B35" s="21" t="s">
        <v>112</v>
      </c>
      <c r="C35" s="7">
        <v>-66110</v>
      </c>
    </row>
    <row r="36" spans="1:3" x14ac:dyDescent="0.2">
      <c r="A36" s="21" t="s">
        <v>113</v>
      </c>
      <c r="B36" s="21" t="s">
        <v>114</v>
      </c>
    </row>
    <row r="37" spans="1:3" x14ac:dyDescent="0.2">
      <c r="A37" s="21" t="s">
        <v>115</v>
      </c>
      <c r="B37" s="21" t="s">
        <v>258</v>
      </c>
    </row>
    <row r="38" spans="1:3" x14ac:dyDescent="0.2">
      <c r="A38" s="21" t="s">
        <v>159</v>
      </c>
      <c r="B38" s="21" t="s">
        <v>259</v>
      </c>
    </row>
    <row r="39" spans="1:3" x14ac:dyDescent="0.2">
      <c r="A39" s="21" t="s">
        <v>240</v>
      </c>
      <c r="B39" s="21" t="s">
        <v>260</v>
      </c>
    </row>
    <row r="40" spans="1:3" x14ac:dyDescent="0.2">
      <c r="A40" s="21" t="s">
        <v>161</v>
      </c>
      <c r="B40" s="21" t="s">
        <v>248</v>
      </c>
      <c r="C40" s="7">
        <v>-66110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9"/>
  <dimension ref="A1:D38"/>
  <sheetViews>
    <sheetView workbookViewId="0">
      <selection activeCell="C8" sqref="C8:C36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4" ht="15.75" x14ac:dyDescent="0.25">
      <c r="A1" s="132" t="s">
        <v>303</v>
      </c>
      <c r="B1" s="133"/>
      <c r="C1" s="133"/>
    </row>
    <row r="2" spans="1:4" ht="15.75" x14ac:dyDescent="0.25">
      <c r="A2" s="15"/>
      <c r="B2" s="16"/>
      <c r="C2" s="16"/>
    </row>
    <row r="3" spans="1:4" ht="15.75" x14ac:dyDescent="0.25">
      <c r="A3" s="134" t="s">
        <v>60</v>
      </c>
      <c r="B3" s="134"/>
      <c r="C3" s="134"/>
    </row>
    <row r="4" spans="1:4" ht="15.75" x14ac:dyDescent="0.25">
      <c r="A4" s="134" t="s">
        <v>300</v>
      </c>
      <c r="B4" s="135"/>
      <c r="C4" s="134"/>
    </row>
    <row r="5" spans="1:4" ht="15" x14ac:dyDescent="0.2">
      <c r="A5" s="9"/>
      <c r="B5" s="9"/>
      <c r="C5" s="9" t="s">
        <v>62</v>
      </c>
    </row>
    <row r="6" spans="1:4" ht="15.75" x14ac:dyDescent="0.2">
      <c r="A6" s="5" t="s">
        <v>3</v>
      </c>
      <c r="B6" s="5" t="s">
        <v>4</v>
      </c>
      <c r="C6" s="5" t="s">
        <v>63</v>
      </c>
    </row>
    <row r="7" spans="1:4" ht="15.75" x14ac:dyDescent="0.25">
      <c r="A7" s="6">
        <v>1</v>
      </c>
      <c r="B7" s="6">
        <v>2</v>
      </c>
      <c r="C7" s="6">
        <v>3</v>
      </c>
    </row>
    <row r="8" spans="1:4" x14ac:dyDescent="0.2">
      <c r="A8" s="21" t="s">
        <v>65</v>
      </c>
      <c r="B8" s="21" t="s">
        <v>284</v>
      </c>
      <c r="C8" s="7">
        <v>595223</v>
      </c>
    </row>
    <row r="9" spans="1:4" x14ac:dyDescent="0.2">
      <c r="A9" s="21" t="s">
        <v>285</v>
      </c>
      <c r="B9" s="21" t="s">
        <v>68</v>
      </c>
      <c r="C9" s="7">
        <v>1021579</v>
      </c>
    </row>
    <row r="10" spans="1:4" x14ac:dyDescent="0.2">
      <c r="A10" s="21" t="s">
        <v>286</v>
      </c>
      <c r="B10" s="21" t="s">
        <v>70</v>
      </c>
      <c r="C10" s="7">
        <v>426356</v>
      </c>
      <c r="D10" s="7"/>
    </row>
    <row r="11" spans="1:4" x14ac:dyDescent="0.2">
      <c r="A11" s="21" t="s">
        <v>71</v>
      </c>
      <c r="B11" s="21" t="s">
        <v>287</v>
      </c>
      <c r="C11" s="7">
        <v>278021</v>
      </c>
    </row>
    <row r="12" spans="1:4" x14ac:dyDescent="0.2">
      <c r="A12" s="21" t="s">
        <v>73</v>
      </c>
      <c r="B12" s="21" t="s">
        <v>74</v>
      </c>
      <c r="C12" s="7">
        <v>373698</v>
      </c>
      <c r="D12" s="7"/>
    </row>
    <row r="13" spans="1:4" x14ac:dyDescent="0.2">
      <c r="A13" s="21" t="s">
        <v>75</v>
      </c>
      <c r="B13" s="21" t="s">
        <v>76</v>
      </c>
      <c r="C13" s="7">
        <v>95677</v>
      </c>
    </row>
    <row r="14" spans="1:4" x14ac:dyDescent="0.2">
      <c r="A14" s="21" t="s">
        <v>77</v>
      </c>
      <c r="B14" s="21" t="s">
        <v>288</v>
      </c>
      <c r="C14" s="7">
        <f>C8+C11</f>
        <v>873244</v>
      </c>
    </row>
    <row r="15" spans="1:4" x14ac:dyDescent="0.2">
      <c r="A15" s="21" t="s">
        <v>145</v>
      </c>
      <c r="B15" s="21" t="s">
        <v>301</v>
      </c>
      <c r="C15" s="7">
        <v>0</v>
      </c>
    </row>
    <row r="16" spans="1:4" x14ac:dyDescent="0.2">
      <c r="A16" s="21" t="s">
        <v>79</v>
      </c>
      <c r="B16" s="21" t="s">
        <v>302</v>
      </c>
      <c r="C16" s="7">
        <v>22112</v>
      </c>
    </row>
    <row r="17" spans="1:3" x14ac:dyDescent="0.2">
      <c r="A17" s="21" t="s">
        <v>85</v>
      </c>
      <c r="B17" s="21" t="s">
        <v>291</v>
      </c>
      <c r="C17" s="7">
        <v>86</v>
      </c>
    </row>
    <row r="18" spans="1:3" x14ac:dyDescent="0.2">
      <c r="A18" s="21" t="s">
        <v>292</v>
      </c>
      <c r="B18" s="21" t="s">
        <v>293</v>
      </c>
      <c r="C18" s="7">
        <v>542386</v>
      </c>
    </row>
    <row r="19" spans="1:3" x14ac:dyDescent="0.2">
      <c r="A19" s="21" t="s">
        <v>89</v>
      </c>
      <c r="B19" s="21" t="s">
        <v>90</v>
      </c>
      <c r="C19" s="7">
        <v>542386</v>
      </c>
    </row>
    <row r="20" spans="1:3" x14ac:dyDescent="0.2">
      <c r="A20" s="21" t="s">
        <v>294</v>
      </c>
      <c r="B20" s="21" t="s">
        <v>295</v>
      </c>
      <c r="C20" s="7">
        <v>-1450036</v>
      </c>
    </row>
    <row r="21" spans="1:3" x14ac:dyDescent="0.2">
      <c r="A21" s="21" t="s">
        <v>93</v>
      </c>
      <c r="B21" s="21" t="s">
        <v>94</v>
      </c>
      <c r="C21" s="7">
        <v>1450036</v>
      </c>
    </row>
    <row r="22" spans="1:3" x14ac:dyDescent="0.2">
      <c r="A22" s="21" t="s">
        <v>120</v>
      </c>
      <c r="B22" s="21" t="s">
        <v>296</v>
      </c>
      <c r="C22" s="7">
        <v>-729865</v>
      </c>
    </row>
    <row r="23" spans="1:3" x14ac:dyDescent="0.2">
      <c r="A23" s="21" t="s">
        <v>97</v>
      </c>
      <c r="B23" s="21" t="s">
        <v>98</v>
      </c>
      <c r="C23" s="7">
        <v>729865</v>
      </c>
    </row>
    <row r="24" spans="1:3" x14ac:dyDescent="0.2">
      <c r="A24" s="21" t="s">
        <v>99</v>
      </c>
      <c r="B24" s="21" t="s">
        <v>297</v>
      </c>
      <c r="C24" s="7">
        <f>C25-C26</f>
        <v>113395</v>
      </c>
    </row>
    <row r="25" spans="1:3" x14ac:dyDescent="0.2">
      <c r="A25" s="21" t="s">
        <v>101</v>
      </c>
      <c r="B25" s="21" t="s">
        <v>102</v>
      </c>
      <c r="C25" s="7">
        <v>532266</v>
      </c>
    </row>
    <row r="26" spans="1:3" x14ac:dyDescent="0.2">
      <c r="A26" s="21" t="s">
        <v>231</v>
      </c>
      <c r="B26" s="21" t="s">
        <v>246</v>
      </c>
      <c r="C26" s="7">
        <v>418871</v>
      </c>
    </row>
    <row r="27" spans="1:3" x14ac:dyDescent="0.2">
      <c r="A27" s="21" t="s">
        <v>103</v>
      </c>
      <c r="B27" s="21" t="s">
        <v>298</v>
      </c>
      <c r="C27" s="7">
        <v>-628678</v>
      </c>
    </row>
    <row r="28" spans="1:3" x14ac:dyDescent="0.2">
      <c r="A28" s="21" t="s">
        <v>105</v>
      </c>
      <c r="B28" s="21" t="s">
        <v>247</v>
      </c>
      <c r="C28" s="7">
        <v>-1</v>
      </c>
    </row>
    <row r="29" spans="1:3" x14ac:dyDescent="0.2">
      <c r="A29" s="21" t="s">
        <v>107</v>
      </c>
      <c r="B29" s="21" t="s">
        <v>256</v>
      </c>
      <c r="C29" s="7">
        <v>0</v>
      </c>
    </row>
    <row r="30" spans="1:3" x14ac:dyDescent="0.2">
      <c r="A30" s="21" t="s">
        <v>109</v>
      </c>
      <c r="B30" s="21" t="s">
        <v>257</v>
      </c>
      <c r="C30" s="7">
        <v>1</v>
      </c>
    </row>
    <row r="31" spans="1:3" x14ac:dyDescent="0.2">
      <c r="A31" s="21" t="s">
        <v>111</v>
      </c>
      <c r="B31" s="21" t="s">
        <v>112</v>
      </c>
      <c r="C31" s="7">
        <v>-628679</v>
      </c>
    </row>
    <row r="32" spans="1:3" x14ac:dyDescent="0.2">
      <c r="A32" s="21" t="s">
        <v>113</v>
      </c>
      <c r="B32" s="21" t="s">
        <v>114</v>
      </c>
      <c r="C32" s="7">
        <v>0</v>
      </c>
    </row>
    <row r="33" spans="1:3" x14ac:dyDescent="0.2">
      <c r="A33" s="21" t="s">
        <v>115</v>
      </c>
      <c r="B33" s="21" t="s">
        <v>258</v>
      </c>
      <c r="C33" s="7">
        <v>59930</v>
      </c>
    </row>
    <row r="34" spans="1:3" x14ac:dyDescent="0.2">
      <c r="A34" s="21" t="s">
        <v>159</v>
      </c>
      <c r="B34" s="21" t="s">
        <v>259</v>
      </c>
      <c r="C34" s="7">
        <v>59930</v>
      </c>
    </row>
    <row r="35" spans="1:3" x14ac:dyDescent="0.2">
      <c r="A35" s="21" t="s">
        <v>240</v>
      </c>
      <c r="B35" s="21" t="s">
        <v>260</v>
      </c>
      <c r="C35" s="7">
        <v>0</v>
      </c>
    </row>
    <row r="36" spans="1:3" x14ac:dyDescent="0.2">
      <c r="A36" s="21" t="s">
        <v>161</v>
      </c>
      <c r="B36" s="21" t="s">
        <v>248</v>
      </c>
      <c r="C36" s="7">
        <v>-568749</v>
      </c>
    </row>
    <row r="38" spans="1:3" x14ac:dyDescent="0.2">
      <c r="C38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0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3" ht="15.75" x14ac:dyDescent="0.25">
      <c r="A1" s="132" t="s">
        <v>155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278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284</v>
      </c>
      <c r="C8" s="22">
        <v>420990</v>
      </c>
    </row>
    <row r="9" spans="1:3" x14ac:dyDescent="0.2">
      <c r="A9" s="21" t="s">
        <v>285</v>
      </c>
      <c r="B9" s="21" t="s">
        <v>68</v>
      </c>
      <c r="C9" s="22">
        <v>708708</v>
      </c>
    </row>
    <row r="10" spans="1:3" x14ac:dyDescent="0.2">
      <c r="A10" s="21" t="s">
        <v>286</v>
      </c>
      <c r="B10" s="21" t="s">
        <v>70</v>
      </c>
      <c r="C10" s="22">
        <v>287718</v>
      </c>
    </row>
    <row r="11" spans="1:3" x14ac:dyDescent="0.2">
      <c r="A11" s="21" t="s">
        <v>71</v>
      </c>
      <c r="B11" s="21" t="s">
        <v>287</v>
      </c>
      <c r="C11" s="22">
        <v>209931</v>
      </c>
    </row>
    <row r="12" spans="1:3" x14ac:dyDescent="0.2">
      <c r="A12" s="21" t="s">
        <v>73</v>
      </c>
      <c r="B12" s="21" t="s">
        <v>74</v>
      </c>
      <c r="C12" s="22">
        <v>295468</v>
      </c>
    </row>
    <row r="13" spans="1:3" x14ac:dyDescent="0.2">
      <c r="A13" s="21" t="s">
        <v>75</v>
      </c>
      <c r="B13" s="21" t="s">
        <v>76</v>
      </c>
      <c r="C13" s="22">
        <v>85537</v>
      </c>
    </row>
    <row r="14" spans="1:3" x14ac:dyDescent="0.2">
      <c r="A14" s="21" t="s">
        <v>77</v>
      </c>
      <c r="B14" s="21" t="s">
        <v>288</v>
      </c>
      <c r="C14" s="22">
        <v>630921</v>
      </c>
    </row>
    <row r="15" spans="1:3" x14ac:dyDescent="0.2">
      <c r="A15" s="21" t="s">
        <v>145</v>
      </c>
      <c r="B15" s="21" t="s">
        <v>289</v>
      </c>
      <c r="C15" s="21"/>
    </row>
    <row r="16" spans="1:3" x14ac:dyDescent="0.2">
      <c r="A16" s="21" t="s">
        <v>147</v>
      </c>
      <c r="B16" s="21" t="s">
        <v>148</v>
      </c>
      <c r="C16" s="21"/>
    </row>
    <row r="17" spans="1:3" x14ac:dyDescent="0.2">
      <c r="A17" s="21" t="s">
        <v>217</v>
      </c>
      <c r="B17" s="21" t="s">
        <v>245</v>
      </c>
      <c r="C17" s="21"/>
    </row>
    <row r="18" spans="1:3" x14ac:dyDescent="0.2">
      <c r="A18" s="21" t="s">
        <v>79</v>
      </c>
      <c r="B18" s="21" t="s">
        <v>290</v>
      </c>
      <c r="C18" s="22">
        <v>19146</v>
      </c>
    </row>
    <row r="19" spans="1:3" x14ac:dyDescent="0.2">
      <c r="A19" s="21" t="s">
        <v>81</v>
      </c>
      <c r="B19" s="21" t="s">
        <v>82</v>
      </c>
      <c r="C19" s="22">
        <v>815123</v>
      </c>
    </row>
    <row r="20" spans="1:3" x14ac:dyDescent="0.2">
      <c r="A20" s="21" t="s">
        <v>83</v>
      </c>
      <c r="B20" s="21" t="s">
        <v>84</v>
      </c>
      <c r="C20" s="22">
        <v>795977</v>
      </c>
    </row>
    <row r="21" spans="1:3" x14ac:dyDescent="0.2">
      <c r="A21" s="21" t="s">
        <v>85</v>
      </c>
      <c r="B21" s="21" t="s">
        <v>291</v>
      </c>
      <c r="C21" s="22">
        <v>86</v>
      </c>
    </row>
    <row r="22" spans="1:3" x14ac:dyDescent="0.2">
      <c r="A22" s="21" t="s">
        <v>292</v>
      </c>
      <c r="B22" s="21" t="s">
        <v>293</v>
      </c>
      <c r="C22" s="22">
        <v>307691</v>
      </c>
    </row>
    <row r="23" spans="1:3" x14ac:dyDescent="0.2">
      <c r="A23" s="21" t="s">
        <v>89</v>
      </c>
      <c r="B23" s="21" t="s">
        <v>90</v>
      </c>
      <c r="C23" s="22">
        <v>307691</v>
      </c>
    </row>
    <row r="24" spans="1:3" x14ac:dyDescent="0.2">
      <c r="A24" s="21" t="s">
        <v>294</v>
      </c>
      <c r="B24" s="21" t="s">
        <v>295</v>
      </c>
      <c r="C24" s="22">
        <v>-533582</v>
      </c>
    </row>
    <row r="25" spans="1:3" x14ac:dyDescent="0.2">
      <c r="A25" s="21" t="s">
        <v>93</v>
      </c>
      <c r="B25" s="21" t="s">
        <v>94</v>
      </c>
      <c r="C25" s="22">
        <v>533582</v>
      </c>
    </row>
    <row r="26" spans="1:3" x14ac:dyDescent="0.2">
      <c r="A26" s="21" t="s">
        <v>120</v>
      </c>
      <c r="B26" s="21" t="s">
        <v>296</v>
      </c>
      <c r="C26" s="22">
        <v>-491304</v>
      </c>
    </row>
    <row r="27" spans="1:3" x14ac:dyDescent="0.2">
      <c r="A27" s="21" t="s">
        <v>97</v>
      </c>
      <c r="B27" s="21" t="s">
        <v>98</v>
      </c>
      <c r="C27" s="22">
        <v>491304</v>
      </c>
    </row>
    <row r="28" spans="1:3" x14ac:dyDescent="0.2">
      <c r="A28" s="21" t="s">
        <v>99</v>
      </c>
      <c r="B28" s="21" t="s">
        <v>297</v>
      </c>
      <c r="C28" s="22">
        <v>84055</v>
      </c>
    </row>
    <row r="29" spans="1:3" x14ac:dyDescent="0.2">
      <c r="A29" s="21" t="s">
        <v>101</v>
      </c>
      <c r="B29" s="21" t="s">
        <v>102</v>
      </c>
      <c r="C29" s="22">
        <v>84055</v>
      </c>
    </row>
    <row r="30" spans="1:3" x14ac:dyDescent="0.2">
      <c r="A30" s="21" t="s">
        <v>231</v>
      </c>
      <c r="B30" s="21" t="s">
        <v>246</v>
      </c>
      <c r="C30" s="21"/>
    </row>
    <row r="31" spans="1:3" x14ac:dyDescent="0.2">
      <c r="A31" s="21" t="s">
        <v>103</v>
      </c>
      <c r="B31" s="21" t="s">
        <v>298</v>
      </c>
      <c r="C31" s="22">
        <v>17013</v>
      </c>
    </row>
    <row r="32" spans="1:3" x14ac:dyDescent="0.2">
      <c r="A32" s="21" t="s">
        <v>105</v>
      </c>
      <c r="B32" s="21" t="s">
        <v>247</v>
      </c>
      <c r="C32" s="22">
        <v>-1</v>
      </c>
    </row>
    <row r="33" spans="1:3" x14ac:dyDescent="0.2">
      <c r="A33" s="21" t="s">
        <v>107</v>
      </c>
      <c r="B33" s="21" t="s">
        <v>256</v>
      </c>
      <c r="C33" s="21"/>
    </row>
    <row r="34" spans="1:3" x14ac:dyDescent="0.2">
      <c r="A34" s="21" t="s">
        <v>109</v>
      </c>
      <c r="B34" s="21" t="s">
        <v>257</v>
      </c>
      <c r="C34" s="22">
        <v>1</v>
      </c>
    </row>
    <row r="35" spans="1:3" x14ac:dyDescent="0.2">
      <c r="A35" s="21" t="s">
        <v>111</v>
      </c>
      <c r="B35" s="21" t="s">
        <v>112</v>
      </c>
      <c r="C35" s="22">
        <v>17012</v>
      </c>
    </row>
    <row r="36" spans="1:3" x14ac:dyDescent="0.2">
      <c r="A36" s="21" t="s">
        <v>113</v>
      </c>
      <c r="B36" s="21" t="s">
        <v>114</v>
      </c>
      <c r="C36" s="21"/>
    </row>
    <row r="37" spans="1:3" x14ac:dyDescent="0.2">
      <c r="A37" s="21" t="s">
        <v>115</v>
      </c>
      <c r="B37" s="21" t="s">
        <v>258</v>
      </c>
      <c r="C37" s="21"/>
    </row>
    <row r="38" spans="1:3" x14ac:dyDescent="0.2">
      <c r="A38" s="21" t="s">
        <v>159</v>
      </c>
      <c r="B38" s="21" t="s">
        <v>259</v>
      </c>
      <c r="C38" s="21"/>
    </row>
    <row r="39" spans="1:3" x14ac:dyDescent="0.2">
      <c r="A39" s="21" t="s">
        <v>240</v>
      </c>
      <c r="B39" s="21" t="s">
        <v>260</v>
      </c>
      <c r="C39" s="21"/>
    </row>
    <row r="40" spans="1:3" x14ac:dyDescent="0.2">
      <c r="A40" s="21" t="s">
        <v>161</v>
      </c>
      <c r="B40" s="21" t="s">
        <v>248</v>
      </c>
      <c r="C40" s="22">
        <v>17012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C40"/>
  <sheetViews>
    <sheetView workbookViewId="0">
      <selection sqref="A1:IV65536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3" ht="15.75" x14ac:dyDescent="0.25">
      <c r="A1" s="132" t="s">
        <v>155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277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253759</v>
      </c>
    </row>
    <row r="9" spans="1:3" x14ac:dyDescent="0.2">
      <c r="A9" s="21" t="s">
        <v>67</v>
      </c>
      <c r="B9" s="21" t="s">
        <v>68</v>
      </c>
      <c r="C9" s="22">
        <v>440205</v>
      </c>
    </row>
    <row r="10" spans="1:3" x14ac:dyDescent="0.2">
      <c r="A10" s="21" t="s">
        <v>69</v>
      </c>
      <c r="B10" s="21" t="s">
        <v>70</v>
      </c>
      <c r="C10" s="22">
        <v>186446</v>
      </c>
    </row>
    <row r="11" spans="1:3" x14ac:dyDescent="0.2">
      <c r="A11" s="21" t="s">
        <v>71</v>
      </c>
      <c r="B11" s="21" t="s">
        <v>72</v>
      </c>
      <c r="C11" s="48">
        <v>146345</v>
      </c>
    </row>
    <row r="12" spans="1:3" x14ac:dyDescent="0.2">
      <c r="A12" s="21" t="s">
        <v>73</v>
      </c>
      <c r="B12" s="21" t="s">
        <v>74</v>
      </c>
      <c r="C12" s="48">
        <v>221643</v>
      </c>
    </row>
    <row r="13" spans="1:3" x14ac:dyDescent="0.2">
      <c r="A13" s="21" t="s">
        <v>75</v>
      </c>
      <c r="B13" s="21" t="s">
        <v>76</v>
      </c>
      <c r="C13" s="48">
        <v>75298</v>
      </c>
    </row>
    <row r="14" spans="1:3" x14ac:dyDescent="0.2">
      <c r="A14" s="21" t="s">
        <v>77</v>
      </c>
      <c r="B14" s="21" t="s">
        <v>78</v>
      </c>
      <c r="C14" s="48">
        <v>400104</v>
      </c>
    </row>
    <row r="15" spans="1:3" x14ac:dyDescent="0.2">
      <c r="A15" s="21" t="s">
        <v>145</v>
      </c>
      <c r="B15" s="21" t="s">
        <v>146</v>
      </c>
      <c r="C15" s="21"/>
    </row>
    <row r="16" spans="1:3" x14ac:dyDescent="0.2">
      <c r="A16" s="21" t="s">
        <v>147</v>
      </c>
      <c r="B16" s="21" t="s">
        <v>148</v>
      </c>
      <c r="C16" s="21"/>
    </row>
    <row r="17" spans="1:3" x14ac:dyDescent="0.2">
      <c r="A17" s="21" t="s">
        <v>217</v>
      </c>
      <c r="B17" s="21" t="s">
        <v>245</v>
      </c>
      <c r="C17" s="21"/>
    </row>
    <row r="18" spans="1:3" x14ac:dyDescent="0.2">
      <c r="A18" s="21" t="s">
        <v>79</v>
      </c>
      <c r="B18" s="21" t="s">
        <v>80</v>
      </c>
      <c r="C18" s="22">
        <v>6340</v>
      </c>
    </row>
    <row r="19" spans="1:3" x14ac:dyDescent="0.2">
      <c r="A19" s="21" t="s">
        <v>81</v>
      </c>
      <c r="B19" s="21" t="s">
        <v>82</v>
      </c>
      <c r="C19" s="22">
        <v>650413</v>
      </c>
    </row>
    <row r="20" spans="1:3" x14ac:dyDescent="0.2">
      <c r="A20" s="21" t="s">
        <v>83</v>
      </c>
      <c r="B20" s="21" t="s">
        <v>84</v>
      </c>
      <c r="C20" s="22">
        <v>644073</v>
      </c>
    </row>
    <row r="21" spans="1:3" x14ac:dyDescent="0.2">
      <c r="A21" s="21" t="s">
        <v>85</v>
      </c>
      <c r="B21" s="21" t="s">
        <v>86</v>
      </c>
      <c r="C21" s="22">
        <v>86</v>
      </c>
    </row>
    <row r="22" spans="1:3" x14ac:dyDescent="0.2">
      <c r="A22" s="21" t="s">
        <v>87</v>
      </c>
      <c r="B22" s="21" t="s">
        <v>88</v>
      </c>
      <c r="C22" s="22">
        <v>246254</v>
      </c>
    </row>
    <row r="23" spans="1:3" x14ac:dyDescent="0.2">
      <c r="A23" s="21" t="s">
        <v>89</v>
      </c>
      <c r="B23" s="21" t="s">
        <v>90</v>
      </c>
      <c r="C23" s="22">
        <v>246254</v>
      </c>
    </row>
    <row r="24" spans="1:3" x14ac:dyDescent="0.2">
      <c r="A24" s="21" t="s">
        <v>91</v>
      </c>
      <c r="B24" s="21" t="s">
        <v>92</v>
      </c>
      <c r="C24" s="22">
        <v>-375223</v>
      </c>
    </row>
    <row r="25" spans="1:3" x14ac:dyDescent="0.2">
      <c r="A25" s="21" t="s">
        <v>93</v>
      </c>
      <c r="B25" s="21" t="s">
        <v>94</v>
      </c>
      <c r="C25" s="22">
        <v>375223</v>
      </c>
    </row>
    <row r="26" spans="1:3" x14ac:dyDescent="0.2">
      <c r="A26" s="21" t="s">
        <v>120</v>
      </c>
      <c r="B26" s="21" t="s">
        <v>96</v>
      </c>
      <c r="C26" s="22">
        <v>-312635</v>
      </c>
    </row>
    <row r="27" spans="1:3" x14ac:dyDescent="0.2">
      <c r="A27" s="21" t="s">
        <v>97</v>
      </c>
      <c r="B27" s="21" t="s">
        <v>98</v>
      </c>
      <c r="C27" s="22">
        <v>312635</v>
      </c>
    </row>
    <row r="28" spans="1:3" x14ac:dyDescent="0.2">
      <c r="A28" s="21" t="s">
        <v>99</v>
      </c>
      <c r="B28" s="21" t="s">
        <v>100</v>
      </c>
      <c r="C28" s="22">
        <v>54331</v>
      </c>
    </row>
    <row r="29" spans="1:3" x14ac:dyDescent="0.2">
      <c r="A29" s="21" t="s">
        <v>101</v>
      </c>
      <c r="B29" s="21" t="s">
        <v>102</v>
      </c>
      <c r="C29" s="22">
        <v>54331</v>
      </c>
    </row>
    <row r="30" spans="1:3" x14ac:dyDescent="0.2">
      <c r="A30" s="21" t="s">
        <v>231</v>
      </c>
      <c r="B30" s="21" t="s">
        <v>246</v>
      </c>
    </row>
    <row r="31" spans="1:3" x14ac:dyDescent="0.2">
      <c r="A31" s="21" t="s">
        <v>103</v>
      </c>
      <c r="B31" s="21" t="s">
        <v>104</v>
      </c>
      <c r="C31" s="22">
        <v>19257</v>
      </c>
    </row>
    <row r="32" spans="1:3" x14ac:dyDescent="0.2">
      <c r="A32" s="21" t="s">
        <v>105</v>
      </c>
      <c r="B32" s="21" t="s">
        <v>247</v>
      </c>
      <c r="C32" s="22">
        <v>-1</v>
      </c>
    </row>
    <row r="33" spans="1:3" x14ac:dyDescent="0.2">
      <c r="A33" s="21" t="s">
        <v>107</v>
      </c>
      <c r="B33" s="21" t="s">
        <v>256</v>
      </c>
      <c r="C33" s="21"/>
    </row>
    <row r="34" spans="1:3" x14ac:dyDescent="0.2">
      <c r="A34" s="21" t="s">
        <v>109</v>
      </c>
      <c r="B34" s="21" t="s">
        <v>257</v>
      </c>
      <c r="C34" s="48">
        <v>1</v>
      </c>
    </row>
    <row r="35" spans="1:3" x14ac:dyDescent="0.2">
      <c r="A35" s="21" t="s">
        <v>111</v>
      </c>
      <c r="B35" s="21" t="s">
        <v>112</v>
      </c>
      <c r="C35" s="22">
        <v>19256</v>
      </c>
    </row>
    <row r="36" spans="1:3" x14ac:dyDescent="0.2">
      <c r="A36" s="21" t="s">
        <v>113</v>
      </c>
      <c r="B36" s="21" t="s">
        <v>114</v>
      </c>
      <c r="C36" s="21"/>
    </row>
    <row r="37" spans="1:3" x14ac:dyDescent="0.2">
      <c r="A37" s="21" t="s">
        <v>115</v>
      </c>
      <c r="B37" s="21" t="s">
        <v>258</v>
      </c>
      <c r="C37" s="21"/>
    </row>
    <row r="38" spans="1:3" x14ac:dyDescent="0.2">
      <c r="A38" s="21" t="s">
        <v>159</v>
      </c>
      <c r="B38" s="21" t="s">
        <v>259</v>
      </c>
      <c r="C38" s="21"/>
    </row>
    <row r="39" spans="1:3" x14ac:dyDescent="0.2">
      <c r="A39" s="21" t="s">
        <v>240</v>
      </c>
      <c r="B39" s="21" t="s">
        <v>260</v>
      </c>
      <c r="C39" s="21"/>
    </row>
    <row r="40" spans="1:3" x14ac:dyDescent="0.2">
      <c r="A40" s="21" t="s">
        <v>161</v>
      </c>
      <c r="B40" s="21" t="s">
        <v>248</v>
      </c>
      <c r="C40" s="22">
        <v>19256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C40"/>
  <sheetViews>
    <sheetView zoomScale="75" workbookViewId="0">
      <selection activeCell="A8" sqref="A8:B40"/>
    </sheetView>
  </sheetViews>
  <sheetFormatPr defaultRowHeight="12.75" x14ac:dyDescent="0.2"/>
  <cols>
    <col min="1" max="1" width="17" customWidth="1"/>
    <col min="2" max="2" width="93.140625" customWidth="1"/>
    <col min="3" max="3" width="13.85546875" customWidth="1"/>
  </cols>
  <sheetData>
    <row r="1" spans="1:3" ht="15.75" x14ac:dyDescent="0.25">
      <c r="A1" s="132" t="s">
        <v>155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244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133424</v>
      </c>
    </row>
    <row r="9" spans="1:3" x14ac:dyDescent="0.2">
      <c r="A9" s="21" t="s">
        <v>67</v>
      </c>
      <c r="B9" s="21" t="s">
        <v>68</v>
      </c>
      <c r="C9" s="22">
        <v>216880</v>
      </c>
    </row>
    <row r="10" spans="1:3" x14ac:dyDescent="0.2">
      <c r="A10" s="21" t="s">
        <v>69</v>
      </c>
      <c r="B10" s="21" t="s">
        <v>70</v>
      </c>
      <c r="C10" s="22">
        <v>83456</v>
      </c>
    </row>
    <row r="11" spans="1:3" x14ac:dyDescent="0.2">
      <c r="A11" s="21" t="s">
        <v>71</v>
      </c>
      <c r="B11" s="21" t="s">
        <v>72</v>
      </c>
      <c r="C11" s="22">
        <v>65334</v>
      </c>
    </row>
    <row r="12" spans="1:3" x14ac:dyDescent="0.2">
      <c r="A12" s="21" t="s">
        <v>73</v>
      </c>
      <c r="B12" s="21" t="s">
        <v>74</v>
      </c>
      <c r="C12" s="22">
        <v>73222</v>
      </c>
    </row>
    <row r="13" spans="1:3" x14ac:dyDescent="0.2">
      <c r="A13" s="21" t="s">
        <v>75</v>
      </c>
      <c r="B13" s="21" t="s">
        <v>76</v>
      </c>
      <c r="C13" s="22">
        <v>7888</v>
      </c>
    </row>
    <row r="14" spans="1:3" x14ac:dyDescent="0.2">
      <c r="A14" s="21" t="s">
        <v>77</v>
      </c>
      <c r="B14" s="21" t="s">
        <v>78</v>
      </c>
      <c r="C14" s="22">
        <v>198758</v>
      </c>
    </row>
    <row r="15" spans="1:3" x14ac:dyDescent="0.2">
      <c r="A15" s="21" t="s">
        <v>145</v>
      </c>
      <c r="B15" s="21" t="s">
        <v>146</v>
      </c>
      <c r="C15" s="21"/>
    </row>
    <row r="16" spans="1:3" x14ac:dyDescent="0.2">
      <c r="A16" s="21" t="s">
        <v>147</v>
      </c>
      <c r="B16" s="21" t="s">
        <v>148</v>
      </c>
      <c r="C16" s="21"/>
    </row>
    <row r="17" spans="1:3" x14ac:dyDescent="0.2">
      <c r="A17" s="21" t="s">
        <v>217</v>
      </c>
      <c r="B17" s="21" t="s">
        <v>245</v>
      </c>
      <c r="C17" s="21"/>
    </row>
    <row r="18" spans="1:3" x14ac:dyDescent="0.2">
      <c r="A18" s="21" t="s">
        <v>79</v>
      </c>
      <c r="B18" s="21" t="s">
        <v>80</v>
      </c>
      <c r="C18" s="22">
        <v>-24797</v>
      </c>
    </row>
    <row r="19" spans="1:3" x14ac:dyDescent="0.2">
      <c r="A19" s="21" t="s">
        <v>81</v>
      </c>
      <c r="B19" s="21" t="s">
        <v>82</v>
      </c>
      <c r="C19" s="22">
        <v>159956</v>
      </c>
    </row>
    <row r="20" spans="1:3" x14ac:dyDescent="0.2">
      <c r="A20" s="21" t="s">
        <v>83</v>
      </c>
      <c r="B20" s="21" t="s">
        <v>84</v>
      </c>
      <c r="C20" s="22">
        <v>184753</v>
      </c>
    </row>
    <row r="21" spans="1:3" x14ac:dyDescent="0.2">
      <c r="A21" s="21" t="s">
        <v>85</v>
      </c>
      <c r="B21" s="21" t="s">
        <v>86</v>
      </c>
      <c r="C21" s="21"/>
    </row>
    <row r="22" spans="1:3" x14ac:dyDescent="0.2">
      <c r="A22" s="21" t="s">
        <v>87</v>
      </c>
      <c r="B22" s="21" t="s">
        <v>88</v>
      </c>
      <c r="C22" s="22">
        <v>113871</v>
      </c>
    </row>
    <row r="23" spans="1:3" x14ac:dyDescent="0.2">
      <c r="A23" s="21" t="s">
        <v>89</v>
      </c>
      <c r="B23" s="21" t="s">
        <v>90</v>
      </c>
      <c r="C23" s="22">
        <v>113871</v>
      </c>
    </row>
    <row r="24" spans="1:3" x14ac:dyDescent="0.2">
      <c r="A24" s="21" t="s">
        <v>91</v>
      </c>
      <c r="B24" s="21" t="s">
        <v>92</v>
      </c>
      <c r="C24" s="22">
        <v>-175024</v>
      </c>
    </row>
    <row r="25" spans="1:3" x14ac:dyDescent="0.2">
      <c r="A25" s="21" t="s">
        <v>93</v>
      </c>
      <c r="B25" s="21" t="s">
        <v>94</v>
      </c>
      <c r="C25" s="22">
        <v>175024</v>
      </c>
    </row>
    <row r="26" spans="1:3" x14ac:dyDescent="0.2">
      <c r="A26" s="21" t="s">
        <v>120</v>
      </c>
      <c r="B26" s="21" t="s">
        <v>96</v>
      </c>
      <c r="C26" s="22">
        <v>-153899</v>
      </c>
    </row>
    <row r="27" spans="1:3" x14ac:dyDescent="0.2">
      <c r="A27" s="21" t="s">
        <v>97</v>
      </c>
      <c r="B27" s="21" t="s">
        <v>98</v>
      </c>
      <c r="C27" s="22">
        <v>153899</v>
      </c>
    </row>
    <row r="28" spans="1:3" x14ac:dyDescent="0.2">
      <c r="A28" s="21" t="s">
        <v>99</v>
      </c>
      <c r="B28" s="21" t="s">
        <v>100</v>
      </c>
      <c r="C28" s="22">
        <v>16779</v>
      </c>
    </row>
    <row r="29" spans="1:3" x14ac:dyDescent="0.2">
      <c r="A29" s="21" t="s">
        <v>101</v>
      </c>
      <c r="B29" s="21" t="s">
        <v>102</v>
      </c>
      <c r="C29" s="22">
        <v>16779</v>
      </c>
    </row>
    <row r="30" spans="1:3" x14ac:dyDescent="0.2">
      <c r="A30" s="21" t="s">
        <v>231</v>
      </c>
      <c r="B30" s="21" t="s">
        <v>246</v>
      </c>
      <c r="C30" s="21"/>
    </row>
    <row r="31" spans="1:3" x14ac:dyDescent="0.2">
      <c r="A31" s="21" t="s">
        <v>103</v>
      </c>
      <c r="B31" s="21" t="s">
        <v>104</v>
      </c>
      <c r="C31" s="22">
        <v>-24312</v>
      </c>
    </row>
    <row r="32" spans="1:3" x14ac:dyDescent="0.2">
      <c r="A32" s="21" t="s">
        <v>105</v>
      </c>
      <c r="B32" s="21" t="s">
        <v>247</v>
      </c>
      <c r="C32" s="22">
        <v>-1</v>
      </c>
    </row>
    <row r="33" spans="1:3" x14ac:dyDescent="0.2">
      <c r="A33" s="21" t="s">
        <v>107</v>
      </c>
      <c r="B33" s="21" t="s">
        <v>256</v>
      </c>
      <c r="C33" s="21"/>
    </row>
    <row r="34" spans="1:3" x14ac:dyDescent="0.2">
      <c r="A34" s="21" t="s">
        <v>109</v>
      </c>
      <c r="B34" s="21" t="s">
        <v>257</v>
      </c>
      <c r="C34" s="22">
        <v>1</v>
      </c>
    </row>
    <row r="35" spans="1:3" x14ac:dyDescent="0.2">
      <c r="A35" s="21" t="s">
        <v>111</v>
      </c>
      <c r="B35" s="21" t="s">
        <v>112</v>
      </c>
      <c r="C35" s="22">
        <v>-24313</v>
      </c>
    </row>
    <row r="36" spans="1:3" x14ac:dyDescent="0.2">
      <c r="A36" s="21" t="s">
        <v>113</v>
      </c>
      <c r="B36" s="21" t="s">
        <v>114</v>
      </c>
      <c r="C36" s="21"/>
    </row>
    <row r="37" spans="1:3" x14ac:dyDescent="0.2">
      <c r="A37" s="21" t="s">
        <v>115</v>
      </c>
      <c r="B37" s="21" t="s">
        <v>258</v>
      </c>
      <c r="C37" s="21"/>
    </row>
    <row r="38" spans="1:3" x14ac:dyDescent="0.2">
      <c r="A38" s="21" t="s">
        <v>159</v>
      </c>
      <c r="B38" s="21" t="s">
        <v>259</v>
      </c>
      <c r="C38" s="21"/>
    </row>
    <row r="39" spans="1:3" x14ac:dyDescent="0.2">
      <c r="A39" s="21" t="s">
        <v>240</v>
      </c>
      <c r="B39" s="21" t="s">
        <v>260</v>
      </c>
      <c r="C39" s="21"/>
    </row>
    <row r="40" spans="1:3" x14ac:dyDescent="0.2">
      <c r="A40" s="21" t="s">
        <v>161</v>
      </c>
      <c r="B40" s="21" t="s">
        <v>248</v>
      </c>
      <c r="C40" s="22">
        <v>-24313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C40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155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158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208</v>
      </c>
      <c r="C8" s="22">
        <f>C9-C10</f>
        <v>349896</v>
      </c>
    </row>
    <row r="9" spans="1:3" x14ac:dyDescent="0.2">
      <c r="A9" s="21" t="s">
        <v>67</v>
      </c>
      <c r="B9" s="21" t="s">
        <v>209</v>
      </c>
      <c r="C9" s="22">
        <v>681040</v>
      </c>
    </row>
    <row r="10" spans="1:3" x14ac:dyDescent="0.2">
      <c r="A10" s="21" t="s">
        <v>69</v>
      </c>
      <c r="B10" s="21" t="s">
        <v>210</v>
      </c>
      <c r="C10" s="22">
        <v>331144</v>
      </c>
    </row>
    <row r="11" spans="1:3" x14ac:dyDescent="0.2">
      <c r="A11" s="21" t="s">
        <v>71</v>
      </c>
      <c r="B11" s="21" t="s">
        <v>211</v>
      </c>
      <c r="C11" s="22">
        <f>+C12-C13</f>
        <v>236613</v>
      </c>
    </row>
    <row r="12" spans="1:3" x14ac:dyDescent="0.2">
      <c r="A12" s="21" t="s">
        <v>73</v>
      </c>
      <c r="B12" s="21" t="s">
        <v>212</v>
      </c>
      <c r="C12" s="22">
        <v>293661</v>
      </c>
    </row>
    <row r="13" spans="1:3" x14ac:dyDescent="0.2">
      <c r="A13" s="21" t="s">
        <v>75</v>
      </c>
      <c r="B13" s="21" t="s">
        <v>213</v>
      </c>
      <c r="C13" s="22">
        <v>57048</v>
      </c>
    </row>
    <row r="14" spans="1:3" x14ac:dyDescent="0.2">
      <c r="A14" s="21" t="s">
        <v>77</v>
      </c>
      <c r="B14" s="21" t="s">
        <v>214</v>
      </c>
      <c r="C14" s="22">
        <f>C8+C11</f>
        <v>586509</v>
      </c>
    </row>
    <row r="15" spans="1:3" x14ac:dyDescent="0.2">
      <c r="A15" s="21" t="s">
        <v>145</v>
      </c>
      <c r="B15" s="21" t="s">
        <v>215</v>
      </c>
      <c r="C15" s="22">
        <v>0</v>
      </c>
    </row>
    <row r="16" spans="1:3" x14ac:dyDescent="0.2">
      <c r="A16" s="21" t="s">
        <v>147</v>
      </c>
      <c r="B16" s="21" t="s">
        <v>216</v>
      </c>
      <c r="C16" s="22"/>
    </row>
    <row r="17" spans="1:3" x14ac:dyDescent="0.2">
      <c r="A17" s="21" t="s">
        <v>217</v>
      </c>
      <c r="B17" s="40" t="s">
        <v>218</v>
      </c>
      <c r="C17" s="22"/>
    </row>
    <row r="18" spans="1:3" x14ac:dyDescent="0.2">
      <c r="A18" s="21" t="s">
        <v>79</v>
      </c>
      <c r="B18" s="21" t="s">
        <v>219</v>
      </c>
      <c r="C18" s="22">
        <v>66824</v>
      </c>
    </row>
    <row r="19" spans="1:3" x14ac:dyDescent="0.2">
      <c r="A19" s="21" t="s">
        <v>81</v>
      </c>
      <c r="B19" s="21" t="s">
        <v>220</v>
      </c>
      <c r="C19" s="22">
        <v>750326</v>
      </c>
    </row>
    <row r="20" spans="1:3" x14ac:dyDescent="0.2">
      <c r="A20" s="21" t="s">
        <v>83</v>
      </c>
      <c r="B20" s="21" t="s">
        <v>221</v>
      </c>
      <c r="C20" s="22">
        <v>683501</v>
      </c>
    </row>
    <row r="21" spans="1:3" x14ac:dyDescent="0.2">
      <c r="A21" s="21" t="s">
        <v>85</v>
      </c>
      <c r="B21" s="21" t="s">
        <v>222</v>
      </c>
      <c r="C21" s="22">
        <v>14</v>
      </c>
    </row>
    <row r="22" spans="1:3" x14ac:dyDescent="0.2">
      <c r="A22" s="21" t="s">
        <v>87</v>
      </c>
      <c r="B22" s="21" t="s">
        <v>223</v>
      </c>
      <c r="C22" s="22">
        <v>972275</v>
      </c>
    </row>
    <row r="23" spans="1:3" x14ac:dyDescent="0.2">
      <c r="A23" s="21" t="s">
        <v>89</v>
      </c>
      <c r="B23" s="21" t="s">
        <v>224</v>
      </c>
      <c r="C23" s="22">
        <v>972275</v>
      </c>
    </row>
    <row r="24" spans="1:3" x14ac:dyDescent="0.2">
      <c r="A24" s="21" t="s">
        <v>91</v>
      </c>
      <c r="B24" s="21" t="s">
        <v>225</v>
      </c>
      <c r="C24" s="22">
        <v>-1613395</v>
      </c>
    </row>
    <row r="25" spans="1:3" x14ac:dyDescent="0.2">
      <c r="A25" s="21" t="s">
        <v>93</v>
      </c>
      <c r="B25" s="21" t="s">
        <v>226</v>
      </c>
      <c r="C25" s="22">
        <v>1613395</v>
      </c>
    </row>
    <row r="26" spans="1:3" x14ac:dyDescent="0.2">
      <c r="A26" s="21" t="s">
        <v>120</v>
      </c>
      <c r="B26" s="21" t="s">
        <v>227</v>
      </c>
      <c r="C26" s="22">
        <v>-807424</v>
      </c>
    </row>
    <row r="27" spans="1:3" x14ac:dyDescent="0.2">
      <c r="A27" s="21" t="s">
        <v>97</v>
      </c>
      <c r="B27" s="21" t="s">
        <v>228</v>
      </c>
      <c r="C27" s="22">
        <v>807424</v>
      </c>
    </row>
    <row r="28" spans="1:3" x14ac:dyDescent="0.2">
      <c r="A28" s="21" t="s">
        <v>99</v>
      </c>
      <c r="B28" s="21" t="s">
        <v>229</v>
      </c>
      <c r="C28" s="22">
        <f>C29-C30</f>
        <v>100220</v>
      </c>
    </row>
    <row r="29" spans="1:3" x14ac:dyDescent="0.2">
      <c r="A29" s="41" t="s">
        <v>101</v>
      </c>
      <c r="B29" s="21" t="s">
        <v>230</v>
      </c>
      <c r="C29" s="32">
        <v>100220</v>
      </c>
    </row>
    <row r="30" spans="1:3" x14ac:dyDescent="0.2">
      <c r="A30" s="41" t="s">
        <v>231</v>
      </c>
      <c r="B30" s="21" t="s">
        <v>232</v>
      </c>
      <c r="C30" s="32"/>
    </row>
    <row r="31" spans="1:3" x14ac:dyDescent="0.2">
      <c r="A31" s="41" t="s">
        <v>103</v>
      </c>
      <c r="B31" s="21" t="s">
        <v>233</v>
      </c>
      <c r="C31" s="42">
        <v>-694977</v>
      </c>
    </row>
    <row r="32" spans="1:3" x14ac:dyDescent="0.2">
      <c r="A32" s="41" t="s">
        <v>105</v>
      </c>
      <c r="B32" s="43" t="s">
        <v>234</v>
      </c>
      <c r="C32" s="32">
        <f>C33-C34</f>
        <v>0</v>
      </c>
    </row>
    <row r="33" spans="1:3" x14ac:dyDescent="0.2">
      <c r="A33" s="41" t="s">
        <v>107</v>
      </c>
      <c r="B33" s="40" t="s">
        <v>235</v>
      </c>
      <c r="C33" s="32">
        <v>0</v>
      </c>
    </row>
    <row r="34" spans="1:3" x14ac:dyDescent="0.2">
      <c r="A34" s="41" t="s">
        <v>109</v>
      </c>
      <c r="B34" s="40" t="s">
        <v>236</v>
      </c>
      <c r="C34" s="32"/>
    </row>
    <row r="35" spans="1:3" x14ac:dyDescent="0.2">
      <c r="A35" s="41" t="s">
        <v>111</v>
      </c>
      <c r="B35" s="21" t="s">
        <v>237</v>
      </c>
      <c r="C35" s="42">
        <v>-694977</v>
      </c>
    </row>
    <row r="36" spans="1:3" x14ac:dyDescent="0.2">
      <c r="A36" s="41" t="s">
        <v>113</v>
      </c>
      <c r="B36" s="21" t="s">
        <v>238</v>
      </c>
      <c r="C36" s="32">
        <v>0</v>
      </c>
    </row>
    <row r="37" spans="1:3" ht="25.5" x14ac:dyDescent="0.2">
      <c r="A37" s="41" t="s">
        <v>115</v>
      </c>
      <c r="B37" s="23" t="s">
        <v>239</v>
      </c>
      <c r="C37" s="32">
        <f>+C38-C39</f>
        <v>75615</v>
      </c>
    </row>
    <row r="38" spans="1:3" x14ac:dyDescent="0.2">
      <c r="A38" s="41" t="s">
        <v>159</v>
      </c>
      <c r="B38" s="21" t="s">
        <v>160</v>
      </c>
      <c r="C38" s="32">
        <v>75615</v>
      </c>
    </row>
    <row r="39" spans="1:3" x14ac:dyDescent="0.2">
      <c r="A39" s="41" t="s">
        <v>240</v>
      </c>
      <c r="B39" s="21" t="s">
        <v>241</v>
      </c>
      <c r="C39" s="32"/>
    </row>
    <row r="40" spans="1:3" x14ac:dyDescent="0.2">
      <c r="A40" s="41" t="s">
        <v>161</v>
      </c>
      <c r="B40" s="21" t="s">
        <v>242</v>
      </c>
      <c r="C40" s="42">
        <v>-619362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C28"/>
  <sheetViews>
    <sheetView zoomScale="75" workbookViewId="0">
      <selection sqref="A1:IV65536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155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153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243517</v>
      </c>
    </row>
    <row r="9" spans="1:3" x14ac:dyDescent="0.2">
      <c r="A9" s="21" t="s">
        <v>67</v>
      </c>
      <c r="B9" s="21" t="s">
        <v>68</v>
      </c>
      <c r="C9" s="22">
        <v>493053</v>
      </c>
    </row>
    <row r="10" spans="1:3" x14ac:dyDescent="0.2">
      <c r="A10" s="21" t="s">
        <v>69</v>
      </c>
      <c r="B10" s="21" t="s">
        <v>70</v>
      </c>
      <c r="C10" s="22">
        <v>249536</v>
      </c>
    </row>
    <row r="11" spans="1:3" x14ac:dyDescent="0.2">
      <c r="A11" s="21" t="s">
        <v>71</v>
      </c>
      <c r="B11" s="21" t="s">
        <v>72</v>
      </c>
      <c r="C11" s="22">
        <v>212075</v>
      </c>
    </row>
    <row r="12" spans="1:3" x14ac:dyDescent="0.2">
      <c r="A12" s="21" t="s">
        <v>73</v>
      </c>
      <c r="B12" s="21" t="s">
        <v>74</v>
      </c>
      <c r="C12" s="22">
        <v>257455</v>
      </c>
    </row>
    <row r="13" spans="1:3" x14ac:dyDescent="0.2">
      <c r="A13" s="21" t="s">
        <v>75</v>
      </c>
      <c r="B13" s="21" t="s">
        <v>76</v>
      </c>
      <c r="C13" s="22">
        <v>45380</v>
      </c>
    </row>
    <row r="14" spans="1:3" x14ac:dyDescent="0.2">
      <c r="A14" s="21" t="s">
        <v>77</v>
      </c>
      <c r="B14" s="21" t="s">
        <v>78</v>
      </c>
      <c r="C14" s="22">
        <v>455592</v>
      </c>
    </row>
    <row r="15" spans="1:3" x14ac:dyDescent="0.2">
      <c r="A15" s="21" t="s">
        <v>79</v>
      </c>
      <c r="B15" s="21" t="s">
        <v>80</v>
      </c>
      <c r="C15" s="22">
        <v>26095</v>
      </c>
    </row>
    <row r="16" spans="1:3" x14ac:dyDescent="0.2">
      <c r="A16" s="21" t="s">
        <v>81</v>
      </c>
      <c r="B16" s="21" t="s">
        <v>82</v>
      </c>
      <c r="C16" s="22">
        <v>542493</v>
      </c>
    </row>
    <row r="17" spans="1:3" x14ac:dyDescent="0.2">
      <c r="A17" s="21" t="s">
        <v>83</v>
      </c>
      <c r="B17" s="21" t="s">
        <v>84</v>
      </c>
      <c r="C17" s="22">
        <v>516398</v>
      </c>
    </row>
    <row r="18" spans="1:3" x14ac:dyDescent="0.2">
      <c r="A18" s="21" t="s">
        <v>85</v>
      </c>
      <c r="B18" s="21" t="s">
        <v>86</v>
      </c>
      <c r="C18" s="22">
        <v>14</v>
      </c>
    </row>
    <row r="19" spans="1:3" x14ac:dyDescent="0.2">
      <c r="A19" s="21" t="s">
        <v>87</v>
      </c>
      <c r="B19" s="21" t="s">
        <v>88</v>
      </c>
      <c r="C19" s="22">
        <v>652222</v>
      </c>
    </row>
    <row r="20" spans="1:3" x14ac:dyDescent="0.2">
      <c r="A20" s="21" t="s">
        <v>89</v>
      </c>
      <c r="B20" s="21" t="s">
        <v>90</v>
      </c>
      <c r="C20" s="22">
        <v>652222</v>
      </c>
    </row>
    <row r="21" spans="1:3" x14ac:dyDescent="0.2">
      <c r="A21" s="21" t="s">
        <v>91</v>
      </c>
      <c r="B21" s="21" t="s">
        <v>92</v>
      </c>
      <c r="C21" s="22">
        <v>-957893</v>
      </c>
    </row>
    <row r="22" spans="1:3" x14ac:dyDescent="0.2">
      <c r="A22" s="21" t="s">
        <v>93</v>
      </c>
      <c r="B22" s="21" t="s">
        <v>94</v>
      </c>
      <c r="C22" s="22">
        <v>957893</v>
      </c>
    </row>
    <row r="23" spans="1:3" x14ac:dyDescent="0.2">
      <c r="A23" s="21" t="s">
        <v>120</v>
      </c>
      <c r="B23" s="21" t="s">
        <v>96</v>
      </c>
      <c r="C23" s="22">
        <v>-578349</v>
      </c>
    </row>
    <row r="24" spans="1:3" x14ac:dyDescent="0.2">
      <c r="A24" s="21" t="s">
        <v>97</v>
      </c>
      <c r="B24" s="21" t="s">
        <v>98</v>
      </c>
      <c r="C24" s="22">
        <v>578349</v>
      </c>
    </row>
    <row r="25" spans="1:3" x14ac:dyDescent="0.2">
      <c r="A25" s="21" t="s">
        <v>99</v>
      </c>
      <c r="B25" s="21" t="s">
        <v>100</v>
      </c>
      <c r="C25" s="22">
        <v>88481</v>
      </c>
    </row>
    <row r="26" spans="1:3" x14ac:dyDescent="0.2">
      <c r="A26" s="21" t="s">
        <v>101</v>
      </c>
      <c r="B26" s="21" t="s">
        <v>102</v>
      </c>
      <c r="C26" s="22">
        <v>88481</v>
      </c>
    </row>
    <row r="27" spans="1:3" x14ac:dyDescent="0.2">
      <c r="A27" s="21" t="s">
        <v>103</v>
      </c>
      <c r="B27" s="21" t="s">
        <v>104</v>
      </c>
      <c r="C27" s="22">
        <v>-313838</v>
      </c>
    </row>
    <row r="28" spans="1:3" x14ac:dyDescent="0.2">
      <c r="A28" s="21" t="s">
        <v>111</v>
      </c>
      <c r="B28" s="21" t="s">
        <v>112</v>
      </c>
      <c r="C28" s="22">
        <v>-313838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C27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155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151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166840</v>
      </c>
    </row>
    <row r="9" spans="1:3" x14ac:dyDescent="0.2">
      <c r="A9" s="21" t="s">
        <v>67</v>
      </c>
      <c r="B9" s="21" t="s">
        <v>68</v>
      </c>
      <c r="C9" s="22">
        <v>327833</v>
      </c>
    </row>
    <row r="10" spans="1:3" x14ac:dyDescent="0.2">
      <c r="A10" s="21" t="s">
        <v>69</v>
      </c>
      <c r="B10" s="21" t="s">
        <v>70</v>
      </c>
      <c r="C10" s="22">
        <v>160993</v>
      </c>
    </row>
    <row r="11" spans="1:3" x14ac:dyDescent="0.2">
      <c r="A11" s="21" t="s">
        <v>71</v>
      </c>
      <c r="B11" s="21" t="s">
        <v>72</v>
      </c>
      <c r="C11" s="22">
        <v>137273</v>
      </c>
    </row>
    <row r="12" spans="1:3" x14ac:dyDescent="0.2">
      <c r="A12" s="21" t="s">
        <v>73</v>
      </c>
      <c r="B12" s="21" t="s">
        <v>74</v>
      </c>
      <c r="C12" s="22">
        <v>164249</v>
      </c>
    </row>
    <row r="13" spans="1:3" x14ac:dyDescent="0.2">
      <c r="A13" s="21" t="s">
        <v>75</v>
      </c>
      <c r="B13" s="21" t="s">
        <v>76</v>
      </c>
      <c r="C13" s="22">
        <v>26976</v>
      </c>
    </row>
    <row r="14" spans="1:3" x14ac:dyDescent="0.2">
      <c r="A14" s="21" t="s">
        <v>77</v>
      </c>
      <c r="B14" s="21" t="s">
        <v>78</v>
      </c>
      <c r="C14" s="22">
        <v>304113</v>
      </c>
    </row>
    <row r="15" spans="1:3" x14ac:dyDescent="0.2">
      <c r="A15" s="21" t="s">
        <v>79</v>
      </c>
      <c r="B15" s="21" t="s">
        <v>80</v>
      </c>
      <c r="C15" s="22">
        <v>23460</v>
      </c>
    </row>
    <row r="16" spans="1:3" x14ac:dyDescent="0.2">
      <c r="A16" s="21" t="s">
        <v>81</v>
      </c>
      <c r="B16" s="21" t="s">
        <v>82</v>
      </c>
      <c r="C16" s="22">
        <v>245662</v>
      </c>
    </row>
    <row r="17" spans="1:3" x14ac:dyDescent="0.2">
      <c r="A17" s="21" t="s">
        <v>83</v>
      </c>
      <c r="B17" s="21" t="s">
        <v>84</v>
      </c>
      <c r="C17" s="22">
        <v>222202</v>
      </c>
    </row>
    <row r="18" spans="1:3" x14ac:dyDescent="0.2">
      <c r="A18" s="21" t="s">
        <v>87</v>
      </c>
      <c r="B18" s="21" t="s">
        <v>88</v>
      </c>
      <c r="C18" s="22">
        <v>46795</v>
      </c>
    </row>
    <row r="19" spans="1:3" x14ac:dyDescent="0.2">
      <c r="A19" s="21" t="s">
        <v>89</v>
      </c>
      <c r="B19" s="21" t="s">
        <v>90</v>
      </c>
      <c r="C19" s="22">
        <v>46795</v>
      </c>
    </row>
    <row r="20" spans="1:3" x14ac:dyDescent="0.2">
      <c r="A20" s="21" t="s">
        <v>91</v>
      </c>
      <c r="B20" s="21" t="s">
        <v>92</v>
      </c>
      <c r="C20" s="22">
        <v>-92589</v>
      </c>
    </row>
    <row r="21" spans="1:3" x14ac:dyDescent="0.2">
      <c r="A21" s="21" t="s">
        <v>93</v>
      </c>
      <c r="B21" s="21" t="s">
        <v>94</v>
      </c>
      <c r="C21" s="22">
        <v>92589</v>
      </c>
    </row>
    <row r="22" spans="1:3" x14ac:dyDescent="0.2">
      <c r="A22" s="21" t="s">
        <v>120</v>
      </c>
      <c r="B22" s="21" t="s">
        <v>96</v>
      </c>
      <c r="C22" s="22">
        <v>-358948</v>
      </c>
    </row>
    <row r="23" spans="1:3" x14ac:dyDescent="0.2">
      <c r="A23" s="21" t="s">
        <v>97</v>
      </c>
      <c r="B23" s="21" t="s">
        <v>98</v>
      </c>
      <c r="C23" s="22">
        <v>358948</v>
      </c>
    </row>
    <row r="24" spans="1:3" x14ac:dyDescent="0.2">
      <c r="A24" s="21" t="s">
        <v>99</v>
      </c>
      <c r="B24" s="21" t="s">
        <v>100</v>
      </c>
      <c r="C24" s="22">
        <v>79033</v>
      </c>
    </row>
    <row r="25" spans="1:3" x14ac:dyDescent="0.2">
      <c r="A25" s="21" t="s">
        <v>101</v>
      </c>
      <c r="B25" s="21" t="s">
        <v>102</v>
      </c>
      <c r="C25" s="22">
        <v>79033</v>
      </c>
    </row>
    <row r="26" spans="1:3" x14ac:dyDescent="0.2">
      <c r="A26" s="21" t="s">
        <v>103</v>
      </c>
      <c r="B26" s="21" t="s">
        <v>104</v>
      </c>
      <c r="C26" s="22">
        <v>1864</v>
      </c>
    </row>
    <row r="27" spans="1:3" x14ac:dyDescent="0.2">
      <c r="A27" s="21" t="s">
        <v>111</v>
      </c>
      <c r="B27" s="21" t="s">
        <v>112</v>
      </c>
      <c r="C27" s="22">
        <v>1864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C27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155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149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101963</v>
      </c>
    </row>
    <row r="9" spans="1:3" x14ac:dyDescent="0.2">
      <c r="A9" s="21" t="s">
        <v>67</v>
      </c>
      <c r="B9" s="21" t="s">
        <v>68</v>
      </c>
      <c r="C9" s="22">
        <v>174619</v>
      </c>
    </row>
    <row r="10" spans="1:3" x14ac:dyDescent="0.2">
      <c r="A10" s="21" t="s">
        <v>69</v>
      </c>
      <c r="B10" s="21" t="s">
        <v>70</v>
      </c>
      <c r="C10" s="22">
        <v>72656</v>
      </c>
    </row>
    <row r="11" spans="1:3" x14ac:dyDescent="0.2">
      <c r="A11" s="21" t="s">
        <v>71</v>
      </c>
      <c r="B11" s="21" t="s">
        <v>72</v>
      </c>
      <c r="C11" s="22">
        <v>67974</v>
      </c>
    </row>
    <row r="12" spans="1:3" x14ac:dyDescent="0.2">
      <c r="A12" s="21" t="s">
        <v>73</v>
      </c>
      <c r="B12" s="21" t="s">
        <v>74</v>
      </c>
      <c r="C12" s="22">
        <v>81758</v>
      </c>
    </row>
    <row r="13" spans="1:3" x14ac:dyDescent="0.2">
      <c r="A13" s="21" t="s">
        <v>75</v>
      </c>
      <c r="B13" s="21" t="s">
        <v>76</v>
      </c>
      <c r="C13" s="22">
        <v>13784</v>
      </c>
    </row>
    <row r="14" spans="1:3" x14ac:dyDescent="0.2">
      <c r="A14" s="21" t="s">
        <v>77</v>
      </c>
      <c r="B14" s="21" t="s">
        <v>78</v>
      </c>
      <c r="C14" s="22">
        <v>169937</v>
      </c>
    </row>
    <row r="15" spans="1:3" x14ac:dyDescent="0.2">
      <c r="A15" s="21" t="s">
        <v>79</v>
      </c>
      <c r="B15" s="21" t="s">
        <v>80</v>
      </c>
      <c r="C15" s="22">
        <v>36553</v>
      </c>
    </row>
    <row r="16" spans="1:3" x14ac:dyDescent="0.2">
      <c r="A16" s="21" t="s">
        <v>81</v>
      </c>
      <c r="B16" s="21" t="s">
        <v>82</v>
      </c>
      <c r="C16" s="22">
        <v>120669</v>
      </c>
    </row>
    <row r="17" spans="1:3" x14ac:dyDescent="0.2">
      <c r="A17" s="21" t="s">
        <v>83</v>
      </c>
      <c r="B17" s="21" t="s">
        <v>84</v>
      </c>
      <c r="C17" s="22">
        <v>84116</v>
      </c>
    </row>
    <row r="18" spans="1:3" x14ac:dyDescent="0.2">
      <c r="A18" s="21" t="s">
        <v>87</v>
      </c>
      <c r="B18" s="21" t="s">
        <v>88</v>
      </c>
      <c r="C18" s="22">
        <v>16870</v>
      </c>
    </row>
    <row r="19" spans="1:3" x14ac:dyDescent="0.2">
      <c r="A19" s="21" t="s">
        <v>89</v>
      </c>
      <c r="B19" s="21" t="s">
        <v>90</v>
      </c>
      <c r="C19" s="22">
        <v>16870</v>
      </c>
    </row>
    <row r="20" spans="1:3" x14ac:dyDescent="0.2">
      <c r="A20" s="21" t="s">
        <v>91</v>
      </c>
      <c r="B20" s="21" t="s">
        <v>92</v>
      </c>
      <c r="C20" s="22">
        <v>-35753</v>
      </c>
    </row>
    <row r="21" spans="1:3" x14ac:dyDescent="0.2">
      <c r="A21" s="21" t="s">
        <v>93</v>
      </c>
      <c r="B21" s="21" t="s">
        <v>94</v>
      </c>
      <c r="C21" s="22">
        <v>35753</v>
      </c>
    </row>
    <row r="22" spans="1:3" x14ac:dyDescent="0.2">
      <c r="A22" s="21" t="s">
        <v>120</v>
      </c>
      <c r="B22" s="21" t="s">
        <v>96</v>
      </c>
      <c r="C22" s="22">
        <v>-168224</v>
      </c>
    </row>
    <row r="23" spans="1:3" x14ac:dyDescent="0.2">
      <c r="A23" s="21" t="s">
        <v>97</v>
      </c>
      <c r="B23" s="21" t="s">
        <v>98</v>
      </c>
      <c r="C23" s="22">
        <v>168224</v>
      </c>
    </row>
    <row r="24" spans="1:3" x14ac:dyDescent="0.2">
      <c r="A24" s="21" t="s">
        <v>99</v>
      </c>
      <c r="B24" s="21" t="s">
        <v>100</v>
      </c>
      <c r="C24" s="22">
        <v>43090</v>
      </c>
    </row>
    <row r="25" spans="1:3" x14ac:dyDescent="0.2">
      <c r="A25" s="21" t="s">
        <v>101</v>
      </c>
      <c r="B25" s="21" t="s">
        <v>102</v>
      </c>
      <c r="C25" s="22">
        <v>43090</v>
      </c>
    </row>
    <row r="26" spans="1:3" x14ac:dyDescent="0.2">
      <c r="A26" s="21" t="s">
        <v>103</v>
      </c>
      <c r="B26" s="21" t="s">
        <v>104</v>
      </c>
      <c r="C26" s="22">
        <v>62473</v>
      </c>
    </row>
    <row r="27" spans="1:3" x14ac:dyDescent="0.2">
      <c r="A27" s="21" t="s">
        <v>111</v>
      </c>
      <c r="B27" s="21" t="s">
        <v>112</v>
      </c>
      <c r="C27" s="22">
        <v>62473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C33"/>
  <sheetViews>
    <sheetView zoomScale="75" workbookViewId="0">
      <selection activeCell="B20" sqref="B20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155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144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344285</v>
      </c>
    </row>
    <row r="9" spans="1:3" x14ac:dyDescent="0.2">
      <c r="A9" s="21" t="s">
        <v>67</v>
      </c>
      <c r="B9" s="21" t="s">
        <v>68</v>
      </c>
      <c r="C9" s="22">
        <v>619116</v>
      </c>
    </row>
    <row r="10" spans="1:3" x14ac:dyDescent="0.2">
      <c r="A10" s="21" t="s">
        <v>69</v>
      </c>
      <c r="B10" s="21" t="s">
        <v>70</v>
      </c>
      <c r="C10" s="22">
        <v>274831</v>
      </c>
    </row>
    <row r="11" spans="1:3" x14ac:dyDescent="0.2">
      <c r="A11" s="21" t="s">
        <v>71</v>
      </c>
      <c r="B11" s="21" t="s">
        <v>72</v>
      </c>
      <c r="C11" s="22">
        <v>321575</v>
      </c>
    </row>
    <row r="12" spans="1:3" x14ac:dyDescent="0.2">
      <c r="A12" s="21" t="s">
        <v>73</v>
      </c>
      <c r="B12" s="21" t="s">
        <v>74</v>
      </c>
      <c r="C12" s="22">
        <v>374796</v>
      </c>
    </row>
    <row r="13" spans="1:3" x14ac:dyDescent="0.2">
      <c r="A13" s="21" t="s">
        <v>75</v>
      </c>
      <c r="B13" s="21" t="s">
        <v>76</v>
      </c>
      <c r="C13" s="22">
        <v>53221</v>
      </c>
    </row>
    <row r="14" spans="1:3" x14ac:dyDescent="0.2">
      <c r="A14" s="21" t="s">
        <v>77</v>
      </c>
      <c r="B14" s="21" t="s">
        <v>78</v>
      </c>
      <c r="C14" s="22">
        <v>665860</v>
      </c>
    </row>
    <row r="15" spans="1:3" x14ac:dyDescent="0.2">
      <c r="A15" s="21" t="s">
        <v>145</v>
      </c>
      <c r="B15" s="21" t="s">
        <v>146</v>
      </c>
      <c r="C15" s="22">
        <v>6559</v>
      </c>
    </row>
    <row r="16" spans="1:3" x14ac:dyDescent="0.2">
      <c r="A16" s="21" t="s">
        <v>147</v>
      </c>
      <c r="B16" s="21" t="s">
        <v>148</v>
      </c>
      <c r="C16" s="22">
        <v>6559</v>
      </c>
    </row>
    <row r="17" spans="1:3" x14ac:dyDescent="0.2">
      <c r="A17" s="21" t="s">
        <v>79</v>
      </c>
      <c r="B17" s="21" t="s">
        <v>80</v>
      </c>
      <c r="C17" s="22">
        <v>47041</v>
      </c>
    </row>
    <row r="18" spans="1:3" x14ac:dyDescent="0.2">
      <c r="A18" s="21" t="s">
        <v>81</v>
      </c>
      <c r="B18" s="21" t="s">
        <v>82</v>
      </c>
      <c r="C18" s="22">
        <v>329237</v>
      </c>
    </row>
    <row r="19" spans="1:3" x14ac:dyDescent="0.2">
      <c r="A19" s="21" t="s">
        <v>83</v>
      </c>
      <c r="B19" s="21" t="s">
        <v>84</v>
      </c>
      <c r="C19" s="22">
        <v>282196</v>
      </c>
    </row>
    <row r="20" spans="1:3" x14ac:dyDescent="0.2">
      <c r="A20" s="21" t="s">
        <v>85</v>
      </c>
      <c r="B20" s="21" t="s">
        <v>86</v>
      </c>
      <c r="C20" s="22">
        <v>14</v>
      </c>
    </row>
    <row r="21" spans="1:3" x14ac:dyDescent="0.2">
      <c r="A21" s="21" t="s">
        <v>87</v>
      </c>
      <c r="B21" s="21" t="s">
        <v>88</v>
      </c>
      <c r="C21" s="22">
        <v>765552</v>
      </c>
    </row>
    <row r="22" spans="1:3" x14ac:dyDescent="0.2">
      <c r="A22" s="21" t="s">
        <v>89</v>
      </c>
      <c r="B22" s="21" t="s">
        <v>90</v>
      </c>
      <c r="C22" s="22">
        <v>765552</v>
      </c>
    </row>
    <row r="23" spans="1:3" x14ac:dyDescent="0.2">
      <c r="A23" s="21" t="s">
        <v>91</v>
      </c>
      <c r="B23" s="21" t="s">
        <v>92</v>
      </c>
      <c r="C23" s="22">
        <v>-842475</v>
      </c>
    </row>
    <row r="24" spans="1:3" x14ac:dyDescent="0.2">
      <c r="A24" s="21" t="s">
        <v>93</v>
      </c>
      <c r="B24" s="21" t="s">
        <v>94</v>
      </c>
      <c r="C24" s="22">
        <v>842475</v>
      </c>
    </row>
    <row r="25" spans="1:3" x14ac:dyDescent="0.2">
      <c r="A25" s="21" t="s">
        <v>120</v>
      </c>
      <c r="B25" s="21" t="s">
        <v>96</v>
      </c>
      <c r="C25" s="22">
        <v>-723834</v>
      </c>
    </row>
    <row r="26" spans="1:3" x14ac:dyDescent="0.2">
      <c r="A26" s="21" t="s">
        <v>97</v>
      </c>
      <c r="B26" s="21" t="s">
        <v>98</v>
      </c>
      <c r="C26" s="22">
        <v>723834</v>
      </c>
    </row>
    <row r="27" spans="1:3" x14ac:dyDescent="0.2">
      <c r="A27" s="21" t="s">
        <v>99</v>
      </c>
      <c r="B27" s="21" t="s">
        <v>100</v>
      </c>
      <c r="C27" s="22">
        <v>188946</v>
      </c>
    </row>
    <row r="28" spans="1:3" x14ac:dyDescent="0.2">
      <c r="A28" s="21" t="s">
        <v>101</v>
      </c>
      <c r="B28" s="21" t="s">
        <v>102</v>
      </c>
      <c r="C28" s="22">
        <v>188946</v>
      </c>
    </row>
    <row r="29" spans="1:3" x14ac:dyDescent="0.2">
      <c r="A29" s="21" t="s">
        <v>103</v>
      </c>
      <c r="B29" s="21" t="s">
        <v>104</v>
      </c>
      <c r="C29" s="22">
        <v>107663</v>
      </c>
    </row>
    <row r="30" spans="1:3" x14ac:dyDescent="0.2">
      <c r="A30" s="21" t="s">
        <v>105</v>
      </c>
      <c r="B30" s="21" t="s">
        <v>106</v>
      </c>
      <c r="C30" s="22">
        <v>17</v>
      </c>
    </row>
    <row r="31" spans="1:3" x14ac:dyDescent="0.2">
      <c r="A31" s="21" t="s">
        <v>107</v>
      </c>
      <c r="B31" s="21" t="s">
        <v>108</v>
      </c>
      <c r="C31" s="22">
        <v>26</v>
      </c>
    </row>
    <row r="32" spans="1:3" x14ac:dyDescent="0.2">
      <c r="A32" s="21" t="s">
        <v>109</v>
      </c>
      <c r="B32" s="21" t="s">
        <v>110</v>
      </c>
      <c r="C32" s="22">
        <v>9</v>
      </c>
    </row>
    <row r="33" spans="1:3" x14ac:dyDescent="0.2">
      <c r="A33" s="21" t="s">
        <v>111</v>
      </c>
      <c r="B33" s="21" t="s">
        <v>112</v>
      </c>
      <c r="C33" s="22">
        <v>107680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30"/>
  <sheetViews>
    <sheetView zoomScale="75"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156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141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247319</v>
      </c>
    </row>
    <row r="9" spans="1:3" x14ac:dyDescent="0.2">
      <c r="A9" s="21" t="s">
        <v>67</v>
      </c>
      <c r="B9" s="21" t="s">
        <v>68</v>
      </c>
      <c r="C9" s="22">
        <v>414897</v>
      </c>
    </row>
    <row r="10" spans="1:3" x14ac:dyDescent="0.2">
      <c r="A10" s="21" t="s">
        <v>69</v>
      </c>
      <c r="B10" s="21" t="s">
        <v>70</v>
      </c>
      <c r="C10" s="22">
        <v>167578</v>
      </c>
    </row>
    <row r="11" spans="1:3" x14ac:dyDescent="0.2">
      <c r="A11" s="21" t="s">
        <v>71</v>
      </c>
      <c r="B11" s="21" t="s">
        <v>72</v>
      </c>
      <c r="C11" s="22">
        <v>230895</v>
      </c>
    </row>
    <row r="12" spans="1:3" x14ac:dyDescent="0.2">
      <c r="A12" s="21" t="s">
        <v>73</v>
      </c>
      <c r="B12" s="21" t="s">
        <v>74</v>
      </c>
      <c r="C12" s="22">
        <v>265939</v>
      </c>
    </row>
    <row r="13" spans="1:3" x14ac:dyDescent="0.2">
      <c r="A13" s="21" t="s">
        <v>75</v>
      </c>
      <c r="B13" s="21" t="s">
        <v>76</v>
      </c>
      <c r="C13" s="22">
        <v>35044</v>
      </c>
    </row>
    <row r="14" spans="1:3" x14ac:dyDescent="0.2">
      <c r="A14" s="21" t="s">
        <v>77</v>
      </c>
      <c r="B14" s="21" t="s">
        <v>78</v>
      </c>
      <c r="C14" s="22">
        <v>478214</v>
      </c>
    </row>
    <row r="15" spans="1:3" x14ac:dyDescent="0.2">
      <c r="A15" s="21" t="s">
        <v>79</v>
      </c>
      <c r="B15" s="21" t="s">
        <v>80</v>
      </c>
      <c r="C15" s="22">
        <v>42768</v>
      </c>
    </row>
    <row r="16" spans="1:3" x14ac:dyDescent="0.2">
      <c r="A16" s="21" t="s">
        <v>81</v>
      </c>
      <c r="B16" s="21" t="s">
        <v>82</v>
      </c>
      <c r="C16" s="22">
        <v>198772</v>
      </c>
    </row>
    <row r="17" spans="1:3" x14ac:dyDescent="0.2">
      <c r="A17" s="21" t="s">
        <v>83</v>
      </c>
      <c r="B17" s="21" t="s">
        <v>84</v>
      </c>
      <c r="C17" s="22">
        <v>156004</v>
      </c>
    </row>
    <row r="18" spans="1:3" x14ac:dyDescent="0.2">
      <c r="A18" s="21" t="s">
        <v>87</v>
      </c>
      <c r="B18" s="21" t="s">
        <v>88</v>
      </c>
      <c r="C18" s="22">
        <v>523309</v>
      </c>
    </row>
    <row r="19" spans="1:3" x14ac:dyDescent="0.2">
      <c r="A19" s="21" t="s">
        <v>89</v>
      </c>
      <c r="B19" s="21" t="s">
        <v>90</v>
      </c>
      <c r="C19" s="22">
        <v>523309</v>
      </c>
    </row>
    <row r="20" spans="1:3" x14ac:dyDescent="0.2">
      <c r="A20" s="21" t="s">
        <v>91</v>
      </c>
      <c r="B20" s="21" t="s">
        <v>92</v>
      </c>
      <c r="C20" s="22">
        <v>-613120</v>
      </c>
    </row>
    <row r="21" spans="1:3" x14ac:dyDescent="0.2">
      <c r="A21" s="21" t="s">
        <v>93</v>
      </c>
      <c r="B21" s="21" t="s">
        <v>94</v>
      </c>
      <c r="C21" s="22">
        <v>613120</v>
      </c>
    </row>
    <row r="22" spans="1:3" x14ac:dyDescent="0.2">
      <c r="A22" s="21" t="s">
        <v>120</v>
      </c>
      <c r="B22" s="21" t="s">
        <v>96</v>
      </c>
      <c r="C22" s="22">
        <v>-486086</v>
      </c>
    </row>
    <row r="23" spans="1:3" x14ac:dyDescent="0.2">
      <c r="A23" s="21" t="s">
        <v>97</v>
      </c>
      <c r="B23" s="21" t="s">
        <v>98</v>
      </c>
      <c r="C23" s="22">
        <v>486086</v>
      </c>
    </row>
    <row r="24" spans="1:3" x14ac:dyDescent="0.2">
      <c r="A24" s="21" t="s">
        <v>99</v>
      </c>
      <c r="B24" s="21" t="s">
        <v>100</v>
      </c>
      <c r="C24" s="22">
        <v>126782</v>
      </c>
    </row>
    <row r="25" spans="1:3" x14ac:dyDescent="0.2">
      <c r="A25" s="21" t="s">
        <v>101</v>
      </c>
      <c r="B25" s="21" t="s">
        <v>102</v>
      </c>
      <c r="C25" s="22">
        <v>126782</v>
      </c>
    </row>
    <row r="26" spans="1:3" x14ac:dyDescent="0.2">
      <c r="A26" s="21" t="s">
        <v>103</v>
      </c>
      <c r="B26" s="21" t="s">
        <v>104</v>
      </c>
      <c r="C26" s="22">
        <v>71867</v>
      </c>
    </row>
    <row r="27" spans="1:3" x14ac:dyDescent="0.2">
      <c r="A27" s="21" t="s">
        <v>105</v>
      </c>
      <c r="B27" s="21" t="s">
        <v>106</v>
      </c>
      <c r="C27" s="22">
        <v>18</v>
      </c>
    </row>
    <row r="28" spans="1:3" x14ac:dyDescent="0.2">
      <c r="A28" s="21" t="s">
        <v>107</v>
      </c>
      <c r="B28" s="21" t="s">
        <v>108</v>
      </c>
      <c r="C28" s="22">
        <v>26</v>
      </c>
    </row>
    <row r="29" spans="1:3" x14ac:dyDescent="0.2">
      <c r="A29" s="21" t="s">
        <v>109</v>
      </c>
      <c r="B29" s="21" t="s">
        <v>110</v>
      </c>
      <c r="C29" s="22">
        <v>8</v>
      </c>
    </row>
    <row r="30" spans="1:3" x14ac:dyDescent="0.2">
      <c r="A30" s="21" t="s">
        <v>111</v>
      </c>
      <c r="B30" s="21" t="s">
        <v>112</v>
      </c>
      <c r="C30" s="22">
        <v>71885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C30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156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126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x14ac:dyDescent="0.2">
      <c r="A8" s="21" t="s">
        <v>65</v>
      </c>
      <c r="B8" s="21" t="s">
        <v>66</v>
      </c>
      <c r="C8" s="22">
        <v>151795</v>
      </c>
    </row>
    <row r="9" spans="1:3" x14ac:dyDescent="0.2">
      <c r="A9" s="21" t="s">
        <v>67</v>
      </c>
      <c r="B9" s="21" t="s">
        <v>68</v>
      </c>
      <c r="C9" s="22">
        <v>242262</v>
      </c>
    </row>
    <row r="10" spans="1:3" x14ac:dyDescent="0.2">
      <c r="A10" s="21" t="s">
        <v>69</v>
      </c>
      <c r="B10" s="21" t="s">
        <v>70</v>
      </c>
      <c r="C10" s="22">
        <v>90467</v>
      </c>
    </row>
    <row r="11" spans="1:3" x14ac:dyDescent="0.2">
      <c r="A11" s="21" t="s">
        <v>71</v>
      </c>
      <c r="B11" s="21" t="s">
        <v>72</v>
      </c>
      <c r="C11" s="22">
        <v>141051</v>
      </c>
    </row>
    <row r="12" spans="1:3" x14ac:dyDescent="0.2">
      <c r="A12" s="21" t="s">
        <v>73</v>
      </c>
      <c r="B12" s="21" t="s">
        <v>74</v>
      </c>
      <c r="C12" s="22">
        <v>164925</v>
      </c>
    </row>
    <row r="13" spans="1:3" x14ac:dyDescent="0.2">
      <c r="A13" s="21" t="s">
        <v>75</v>
      </c>
      <c r="B13" s="21" t="s">
        <v>76</v>
      </c>
      <c r="C13" s="22">
        <v>23874</v>
      </c>
    </row>
    <row r="14" spans="1:3" x14ac:dyDescent="0.2">
      <c r="A14" s="21" t="s">
        <v>77</v>
      </c>
      <c r="B14" s="21" t="s">
        <v>78</v>
      </c>
      <c r="C14" s="22">
        <v>292846</v>
      </c>
    </row>
    <row r="15" spans="1:3" x14ac:dyDescent="0.2">
      <c r="A15" s="21" t="s">
        <v>79</v>
      </c>
      <c r="B15" s="21" t="s">
        <v>80</v>
      </c>
      <c r="C15" s="22">
        <v>18280</v>
      </c>
    </row>
    <row r="16" spans="1:3" x14ac:dyDescent="0.2">
      <c r="A16" s="21" t="s">
        <v>81</v>
      </c>
      <c r="B16" s="21" t="s">
        <v>82</v>
      </c>
      <c r="C16" s="22">
        <v>111666</v>
      </c>
    </row>
    <row r="17" spans="1:3" x14ac:dyDescent="0.2">
      <c r="A17" s="21" t="s">
        <v>83</v>
      </c>
      <c r="B17" s="21" t="s">
        <v>84</v>
      </c>
      <c r="C17" s="22">
        <v>93386</v>
      </c>
    </row>
    <row r="18" spans="1:3" x14ac:dyDescent="0.2">
      <c r="A18" s="21" t="s">
        <v>87</v>
      </c>
      <c r="B18" s="21" t="s">
        <v>88</v>
      </c>
      <c r="C18" s="22">
        <v>387515</v>
      </c>
    </row>
    <row r="19" spans="1:3" x14ac:dyDescent="0.2">
      <c r="A19" s="21" t="s">
        <v>89</v>
      </c>
      <c r="B19" s="21" t="s">
        <v>90</v>
      </c>
      <c r="C19" s="22">
        <v>387515</v>
      </c>
    </row>
    <row r="20" spans="1:3" x14ac:dyDescent="0.2">
      <c r="A20" s="21" t="s">
        <v>91</v>
      </c>
      <c r="B20" s="21" t="s">
        <v>92</v>
      </c>
      <c r="C20" s="22">
        <v>-422724</v>
      </c>
    </row>
    <row r="21" spans="1:3" x14ac:dyDescent="0.2">
      <c r="A21" s="21" t="s">
        <v>93</v>
      </c>
      <c r="B21" s="21" t="s">
        <v>94</v>
      </c>
      <c r="C21" s="22">
        <v>422724</v>
      </c>
    </row>
    <row r="22" spans="1:3" x14ac:dyDescent="0.2">
      <c r="A22" s="21" t="s">
        <v>120</v>
      </c>
      <c r="B22" s="21" t="s">
        <v>96</v>
      </c>
      <c r="C22" s="22">
        <v>-315268</v>
      </c>
    </row>
    <row r="23" spans="1:3" x14ac:dyDescent="0.2">
      <c r="A23" s="21" t="s">
        <v>97</v>
      </c>
      <c r="B23" s="21" t="s">
        <v>98</v>
      </c>
      <c r="C23" s="22">
        <v>315268</v>
      </c>
    </row>
    <row r="24" spans="1:3" x14ac:dyDescent="0.2">
      <c r="A24" s="21" t="s">
        <v>99</v>
      </c>
      <c r="B24" s="21" t="s">
        <v>100</v>
      </c>
      <c r="C24" s="22">
        <v>73274</v>
      </c>
    </row>
    <row r="25" spans="1:3" x14ac:dyDescent="0.2">
      <c r="A25" s="21" t="s">
        <v>101</v>
      </c>
      <c r="B25" s="21" t="s">
        <v>102</v>
      </c>
      <c r="C25" s="22">
        <v>73274</v>
      </c>
    </row>
    <row r="26" spans="1:3" x14ac:dyDescent="0.2">
      <c r="A26" s="21" t="s">
        <v>103</v>
      </c>
      <c r="B26" s="21" t="s">
        <v>104</v>
      </c>
      <c r="C26" s="22">
        <v>33923</v>
      </c>
    </row>
    <row r="27" spans="1:3" x14ac:dyDescent="0.2">
      <c r="A27" s="21" t="s">
        <v>105</v>
      </c>
      <c r="B27" s="21" t="s">
        <v>106</v>
      </c>
      <c r="C27" s="22">
        <v>-1</v>
      </c>
    </row>
    <row r="28" spans="1:3" x14ac:dyDescent="0.2">
      <c r="A28" s="21" t="s">
        <v>107</v>
      </c>
      <c r="B28" s="21" t="s">
        <v>108</v>
      </c>
      <c r="C28" s="22">
        <v>6</v>
      </c>
    </row>
    <row r="29" spans="1:3" x14ac:dyDescent="0.2">
      <c r="A29" s="21" t="s">
        <v>109</v>
      </c>
      <c r="B29" s="21" t="s">
        <v>110</v>
      </c>
      <c r="C29" s="22">
        <v>7</v>
      </c>
    </row>
    <row r="30" spans="1:3" x14ac:dyDescent="0.2">
      <c r="A30" s="21" t="s">
        <v>111</v>
      </c>
      <c r="B30" s="21" t="s">
        <v>112</v>
      </c>
      <c r="C30" s="22">
        <v>33922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156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125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64</v>
      </c>
      <c r="C8" s="12"/>
    </row>
    <row r="9" spans="1:3" x14ac:dyDescent="0.2">
      <c r="A9" s="21" t="s">
        <v>65</v>
      </c>
      <c r="B9" s="21" t="s">
        <v>66</v>
      </c>
      <c r="C9" s="22">
        <v>69970</v>
      </c>
    </row>
    <row r="10" spans="1:3" x14ac:dyDescent="0.2">
      <c r="A10" s="21" t="s">
        <v>67</v>
      </c>
      <c r="B10" s="21" t="s">
        <v>68</v>
      </c>
      <c r="C10" s="22">
        <v>106558</v>
      </c>
    </row>
    <row r="11" spans="1:3" x14ac:dyDescent="0.2">
      <c r="A11" s="21" t="s">
        <v>69</v>
      </c>
      <c r="B11" s="21" t="s">
        <v>70</v>
      </c>
      <c r="C11" s="22">
        <v>36588</v>
      </c>
    </row>
    <row r="12" spans="1:3" x14ac:dyDescent="0.2">
      <c r="A12" s="21" t="s">
        <v>71</v>
      </c>
      <c r="B12" s="21" t="s">
        <v>72</v>
      </c>
      <c r="C12" s="22">
        <v>60593</v>
      </c>
    </row>
    <row r="13" spans="1:3" x14ac:dyDescent="0.2">
      <c r="A13" s="21" t="s">
        <v>73</v>
      </c>
      <c r="B13" s="21" t="s">
        <v>74</v>
      </c>
      <c r="C13" s="22">
        <v>72090</v>
      </c>
    </row>
    <row r="14" spans="1:3" x14ac:dyDescent="0.2">
      <c r="A14" s="21" t="s">
        <v>75</v>
      </c>
      <c r="B14" s="21" t="s">
        <v>76</v>
      </c>
      <c r="C14" s="22">
        <v>11497</v>
      </c>
    </row>
    <row r="15" spans="1:3" x14ac:dyDescent="0.2">
      <c r="A15" s="21" t="s">
        <v>77</v>
      </c>
      <c r="B15" s="21" t="s">
        <v>78</v>
      </c>
      <c r="C15" s="22">
        <v>130563</v>
      </c>
    </row>
    <row r="16" spans="1:3" x14ac:dyDescent="0.2">
      <c r="A16" s="21" t="s">
        <v>79</v>
      </c>
      <c r="B16" s="21" t="s">
        <v>80</v>
      </c>
      <c r="C16" s="22">
        <v>13454</v>
      </c>
    </row>
    <row r="17" spans="1:3" x14ac:dyDescent="0.2">
      <c r="A17" s="21" t="s">
        <v>81</v>
      </c>
      <c r="B17" s="21" t="s">
        <v>82</v>
      </c>
      <c r="C17" s="22">
        <v>59257</v>
      </c>
    </row>
    <row r="18" spans="1:3" x14ac:dyDescent="0.2">
      <c r="A18" s="21" t="s">
        <v>83</v>
      </c>
      <c r="B18" s="21" t="s">
        <v>84</v>
      </c>
      <c r="C18" s="22">
        <v>45803</v>
      </c>
    </row>
    <row r="19" spans="1:3" x14ac:dyDescent="0.2">
      <c r="A19" s="21" t="s">
        <v>87</v>
      </c>
      <c r="B19" s="21" t="s">
        <v>88</v>
      </c>
      <c r="C19" s="22">
        <v>199087</v>
      </c>
    </row>
    <row r="20" spans="1:3" x14ac:dyDescent="0.2">
      <c r="A20" s="21" t="s">
        <v>89</v>
      </c>
      <c r="B20" s="21" t="s">
        <v>90</v>
      </c>
      <c r="C20" s="22">
        <v>199087</v>
      </c>
    </row>
    <row r="21" spans="1:3" x14ac:dyDescent="0.2">
      <c r="A21" s="21" t="s">
        <v>91</v>
      </c>
      <c r="B21" s="21" t="s">
        <v>92</v>
      </c>
      <c r="C21" s="22">
        <v>-221435</v>
      </c>
    </row>
    <row r="22" spans="1:3" x14ac:dyDescent="0.2">
      <c r="A22" s="21" t="s">
        <v>93</v>
      </c>
      <c r="B22" s="21" t="s">
        <v>94</v>
      </c>
      <c r="C22" s="22">
        <v>221435</v>
      </c>
    </row>
    <row r="23" spans="1:3" x14ac:dyDescent="0.2">
      <c r="A23" s="21" t="s">
        <v>120</v>
      </c>
      <c r="B23" s="21" t="s">
        <v>96</v>
      </c>
      <c r="C23" s="22">
        <v>-154498</v>
      </c>
    </row>
    <row r="24" spans="1:3" x14ac:dyDescent="0.2">
      <c r="A24" s="21" t="s">
        <v>97</v>
      </c>
      <c r="B24" s="21" t="s">
        <v>98</v>
      </c>
      <c r="C24" s="22">
        <v>154498</v>
      </c>
    </row>
    <row r="25" spans="1:3" x14ac:dyDescent="0.2">
      <c r="A25" s="21" t="s">
        <v>99</v>
      </c>
      <c r="B25" s="21" t="s">
        <v>100</v>
      </c>
      <c r="C25" s="22">
        <v>42828</v>
      </c>
    </row>
    <row r="26" spans="1:3" x14ac:dyDescent="0.2">
      <c r="A26" s="21" t="s">
        <v>101</v>
      </c>
      <c r="B26" s="21" t="s">
        <v>102</v>
      </c>
      <c r="C26" s="22">
        <v>42828</v>
      </c>
    </row>
    <row r="27" spans="1:3" x14ac:dyDescent="0.2">
      <c r="A27" s="21" t="s">
        <v>103</v>
      </c>
      <c r="B27" s="21" t="s">
        <v>104</v>
      </c>
      <c r="C27" s="22">
        <v>9999</v>
      </c>
    </row>
    <row r="28" spans="1:3" x14ac:dyDescent="0.2">
      <c r="A28" s="21" t="s">
        <v>105</v>
      </c>
      <c r="B28" s="21" t="s">
        <v>106</v>
      </c>
      <c r="C28" s="22">
        <v>0</v>
      </c>
    </row>
    <row r="29" spans="1:3" x14ac:dyDescent="0.2">
      <c r="A29" s="21" t="s">
        <v>107</v>
      </c>
      <c r="B29" s="21" t="s">
        <v>108</v>
      </c>
      <c r="C29" s="22">
        <v>5</v>
      </c>
    </row>
    <row r="30" spans="1:3" x14ac:dyDescent="0.2">
      <c r="A30" s="21" t="s">
        <v>109</v>
      </c>
      <c r="B30" s="21" t="s">
        <v>110</v>
      </c>
      <c r="C30" s="22">
        <v>5</v>
      </c>
    </row>
    <row r="31" spans="1:3" x14ac:dyDescent="0.2">
      <c r="A31" s="21" t="s">
        <v>111</v>
      </c>
      <c r="B31" s="21" t="s">
        <v>112</v>
      </c>
      <c r="C31" s="22">
        <v>9999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156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124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64</v>
      </c>
      <c r="C8" s="12"/>
    </row>
    <row r="9" spans="1:3" x14ac:dyDescent="0.2">
      <c r="A9" s="21" t="s">
        <v>65</v>
      </c>
      <c r="B9" s="21" t="s">
        <v>66</v>
      </c>
      <c r="C9" s="22">
        <v>226986</v>
      </c>
    </row>
    <row r="10" spans="1:3" x14ac:dyDescent="0.2">
      <c r="A10" s="21" t="s">
        <v>67</v>
      </c>
      <c r="B10" s="21" t="s">
        <v>68</v>
      </c>
      <c r="C10" s="22">
        <v>358375</v>
      </c>
    </row>
    <row r="11" spans="1:3" x14ac:dyDescent="0.2">
      <c r="A11" s="21" t="s">
        <v>69</v>
      </c>
      <c r="B11" s="21" t="s">
        <v>70</v>
      </c>
      <c r="C11" s="22">
        <v>131389</v>
      </c>
    </row>
    <row r="12" spans="1:3" x14ac:dyDescent="0.2">
      <c r="A12" s="21" t="s">
        <v>71</v>
      </c>
      <c r="B12" s="21" t="s">
        <v>72</v>
      </c>
      <c r="C12" s="22">
        <v>207788</v>
      </c>
    </row>
    <row r="13" spans="1:3" x14ac:dyDescent="0.2">
      <c r="A13" s="21" t="s">
        <v>73</v>
      </c>
      <c r="B13" s="21" t="s">
        <v>74</v>
      </c>
      <c r="C13" s="22">
        <v>248261</v>
      </c>
    </row>
    <row r="14" spans="1:3" x14ac:dyDescent="0.2">
      <c r="A14" s="21" t="s">
        <v>75</v>
      </c>
      <c r="B14" s="21" t="s">
        <v>76</v>
      </c>
      <c r="C14" s="22">
        <v>40473</v>
      </c>
    </row>
    <row r="15" spans="1:3" x14ac:dyDescent="0.2">
      <c r="A15" s="21" t="s">
        <v>77</v>
      </c>
      <c r="B15" s="21" t="s">
        <v>78</v>
      </c>
      <c r="C15" s="22">
        <v>434774</v>
      </c>
    </row>
    <row r="16" spans="1:3" x14ac:dyDescent="0.2">
      <c r="A16" s="21" t="s">
        <v>79</v>
      </c>
      <c r="B16" s="21" t="s">
        <v>80</v>
      </c>
      <c r="C16" s="22">
        <v>27761</v>
      </c>
    </row>
    <row r="17" spans="1:3" x14ac:dyDescent="0.2">
      <c r="A17" s="21" t="s">
        <v>81</v>
      </c>
      <c r="B17" s="21" t="s">
        <v>82</v>
      </c>
      <c r="C17" s="22">
        <v>161060</v>
      </c>
    </row>
    <row r="18" spans="1:3" x14ac:dyDescent="0.2">
      <c r="A18" s="21" t="s">
        <v>83</v>
      </c>
      <c r="B18" s="21" t="s">
        <v>84</v>
      </c>
      <c r="C18" s="22">
        <v>133299</v>
      </c>
    </row>
    <row r="19" spans="1:3" x14ac:dyDescent="0.2">
      <c r="A19" s="21" t="s">
        <v>85</v>
      </c>
      <c r="B19" s="21" t="s">
        <v>86</v>
      </c>
      <c r="C19" s="22">
        <v>14</v>
      </c>
    </row>
    <row r="20" spans="1:3" x14ac:dyDescent="0.2">
      <c r="A20" s="21" t="s">
        <v>87</v>
      </c>
      <c r="B20" s="21" t="s">
        <v>88</v>
      </c>
      <c r="C20" s="22">
        <v>413153</v>
      </c>
    </row>
    <row r="21" spans="1:3" x14ac:dyDescent="0.2">
      <c r="A21" s="21" t="s">
        <v>89</v>
      </c>
      <c r="B21" s="21" t="s">
        <v>90</v>
      </c>
      <c r="C21" s="22">
        <v>413153</v>
      </c>
    </row>
    <row r="22" spans="1:3" x14ac:dyDescent="0.2">
      <c r="A22" s="21" t="s">
        <v>91</v>
      </c>
      <c r="B22" s="21" t="s">
        <v>92</v>
      </c>
      <c r="C22" s="22">
        <v>-406381</v>
      </c>
    </row>
    <row r="23" spans="1:3" x14ac:dyDescent="0.2">
      <c r="A23" s="21" t="s">
        <v>93</v>
      </c>
      <c r="B23" s="21" t="s">
        <v>94</v>
      </c>
      <c r="C23" s="22">
        <v>406381</v>
      </c>
    </row>
    <row r="24" spans="1:3" x14ac:dyDescent="0.2">
      <c r="A24" s="21" t="s">
        <v>120</v>
      </c>
      <c r="B24" s="21" t="s">
        <v>96</v>
      </c>
      <c r="C24" s="22">
        <v>-433085</v>
      </c>
    </row>
    <row r="25" spans="1:3" x14ac:dyDescent="0.2">
      <c r="A25" s="21" t="s">
        <v>97</v>
      </c>
      <c r="B25" s="21" t="s">
        <v>98</v>
      </c>
      <c r="C25" s="22">
        <v>433085</v>
      </c>
    </row>
    <row r="26" spans="1:3" x14ac:dyDescent="0.2">
      <c r="A26" s="21" t="s">
        <v>99</v>
      </c>
      <c r="B26" s="21" t="s">
        <v>100</v>
      </c>
      <c r="C26" s="22">
        <v>60064</v>
      </c>
    </row>
    <row r="27" spans="1:3" x14ac:dyDescent="0.2">
      <c r="A27" s="21" t="s">
        <v>101</v>
      </c>
      <c r="B27" s="21" t="s">
        <v>102</v>
      </c>
      <c r="C27" s="22">
        <v>60064</v>
      </c>
    </row>
    <row r="28" spans="1:3" x14ac:dyDescent="0.2">
      <c r="A28" s="21" t="s">
        <v>103</v>
      </c>
      <c r="B28" s="21" t="s">
        <v>104</v>
      </c>
      <c r="C28" s="22">
        <v>96300</v>
      </c>
    </row>
    <row r="29" spans="1:3" x14ac:dyDescent="0.2">
      <c r="A29" s="21" t="s">
        <v>105</v>
      </c>
      <c r="B29" s="21" t="s">
        <v>106</v>
      </c>
      <c r="C29" s="22">
        <v>21</v>
      </c>
    </row>
    <row r="30" spans="1:3" x14ac:dyDescent="0.2">
      <c r="A30" s="21" t="s">
        <v>107</v>
      </c>
      <c r="B30" s="21" t="s">
        <v>108</v>
      </c>
      <c r="C30" s="22">
        <v>79</v>
      </c>
    </row>
    <row r="31" spans="1:3" x14ac:dyDescent="0.2">
      <c r="A31" s="21" t="s">
        <v>109</v>
      </c>
      <c r="B31" s="21" t="s">
        <v>110</v>
      </c>
      <c r="C31" s="22">
        <v>58</v>
      </c>
    </row>
    <row r="32" spans="1:3" x14ac:dyDescent="0.2">
      <c r="A32" s="21" t="s">
        <v>111</v>
      </c>
      <c r="B32" s="21" t="s">
        <v>112</v>
      </c>
      <c r="C32" s="22">
        <v>96321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C32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156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119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64</v>
      </c>
      <c r="C8" s="12"/>
    </row>
    <row r="9" spans="1:3" x14ac:dyDescent="0.2">
      <c r="A9" t="s">
        <v>65</v>
      </c>
      <c r="B9" t="s">
        <v>66</v>
      </c>
      <c r="C9" s="7">
        <v>169824</v>
      </c>
    </row>
    <row r="10" spans="1:3" x14ac:dyDescent="0.2">
      <c r="A10" t="s">
        <v>67</v>
      </c>
      <c r="B10" t="s">
        <v>68</v>
      </c>
      <c r="C10" s="7">
        <v>248999</v>
      </c>
    </row>
    <row r="11" spans="1:3" x14ac:dyDescent="0.2">
      <c r="A11" t="s">
        <v>69</v>
      </c>
      <c r="B11" t="s">
        <v>70</v>
      </c>
      <c r="C11" s="7">
        <v>79175</v>
      </c>
    </row>
    <row r="12" spans="1:3" x14ac:dyDescent="0.2">
      <c r="A12" t="s">
        <v>71</v>
      </c>
      <c r="B12" t="s">
        <v>72</v>
      </c>
      <c r="C12" s="7">
        <v>151041</v>
      </c>
    </row>
    <row r="13" spans="1:3" x14ac:dyDescent="0.2">
      <c r="A13" t="s">
        <v>73</v>
      </c>
      <c r="B13" t="s">
        <v>74</v>
      </c>
      <c r="C13" s="7">
        <v>172016</v>
      </c>
    </row>
    <row r="14" spans="1:3" x14ac:dyDescent="0.2">
      <c r="A14" t="s">
        <v>75</v>
      </c>
      <c r="B14" t="s">
        <v>76</v>
      </c>
      <c r="C14" s="7">
        <v>20975</v>
      </c>
    </row>
    <row r="15" spans="1:3" x14ac:dyDescent="0.2">
      <c r="A15" t="s">
        <v>77</v>
      </c>
      <c r="B15" t="s">
        <v>78</v>
      </c>
      <c r="C15" s="7">
        <v>320865</v>
      </c>
    </row>
    <row r="16" spans="1:3" x14ac:dyDescent="0.2">
      <c r="A16" t="s">
        <v>79</v>
      </c>
      <c r="B16" t="s">
        <v>80</v>
      </c>
      <c r="C16" s="7">
        <v>16154</v>
      </c>
    </row>
    <row r="17" spans="1:3" x14ac:dyDescent="0.2">
      <c r="A17" t="s">
        <v>81</v>
      </c>
      <c r="B17" t="s">
        <v>82</v>
      </c>
      <c r="C17" s="7">
        <v>97253</v>
      </c>
    </row>
    <row r="18" spans="1:3" x14ac:dyDescent="0.2">
      <c r="A18" t="s">
        <v>83</v>
      </c>
      <c r="B18" t="s">
        <v>84</v>
      </c>
      <c r="C18" s="7">
        <v>81099</v>
      </c>
    </row>
    <row r="19" spans="1:3" x14ac:dyDescent="0.2">
      <c r="A19" t="s">
        <v>85</v>
      </c>
      <c r="B19" t="s">
        <v>86</v>
      </c>
      <c r="C19">
        <v>14</v>
      </c>
    </row>
    <row r="20" spans="1:3" x14ac:dyDescent="0.2">
      <c r="A20" t="s">
        <v>87</v>
      </c>
      <c r="B20" t="s">
        <v>88</v>
      </c>
      <c r="C20" s="7">
        <v>171241</v>
      </c>
    </row>
    <row r="21" spans="1:3" x14ac:dyDescent="0.2">
      <c r="A21" t="s">
        <v>89</v>
      </c>
      <c r="B21" t="s">
        <v>90</v>
      </c>
      <c r="C21" s="7">
        <v>171241</v>
      </c>
    </row>
    <row r="22" spans="1:3" x14ac:dyDescent="0.2">
      <c r="A22" t="s">
        <v>91</v>
      </c>
      <c r="B22" t="s">
        <v>92</v>
      </c>
      <c r="C22" s="7">
        <v>-223223</v>
      </c>
    </row>
    <row r="23" spans="1:3" x14ac:dyDescent="0.2">
      <c r="A23" t="s">
        <v>93</v>
      </c>
      <c r="B23" t="s">
        <v>94</v>
      </c>
      <c r="C23" s="7">
        <v>223223</v>
      </c>
    </row>
    <row r="24" spans="1:3" x14ac:dyDescent="0.2">
      <c r="A24" t="s">
        <v>95</v>
      </c>
      <c r="B24" t="s">
        <v>96</v>
      </c>
      <c r="C24" s="7">
        <v>-280194</v>
      </c>
    </row>
    <row r="25" spans="1:3" x14ac:dyDescent="0.2">
      <c r="A25" t="s">
        <v>97</v>
      </c>
      <c r="B25" t="s">
        <v>98</v>
      </c>
      <c r="C25" s="7">
        <v>280194</v>
      </c>
    </row>
    <row r="26" spans="1:3" x14ac:dyDescent="0.2">
      <c r="A26" t="s">
        <v>99</v>
      </c>
      <c r="B26" t="s">
        <v>100</v>
      </c>
      <c r="C26" s="7">
        <v>25855</v>
      </c>
    </row>
    <row r="27" spans="1:3" x14ac:dyDescent="0.2">
      <c r="A27" t="s">
        <v>101</v>
      </c>
      <c r="B27" t="s">
        <v>102</v>
      </c>
      <c r="C27" s="7">
        <v>25855</v>
      </c>
    </row>
    <row r="28" spans="1:3" x14ac:dyDescent="0.2">
      <c r="A28" t="s">
        <v>103</v>
      </c>
      <c r="B28" t="s">
        <v>104</v>
      </c>
      <c r="C28" s="7">
        <v>30712</v>
      </c>
    </row>
    <row r="29" spans="1:3" x14ac:dyDescent="0.2">
      <c r="A29" t="s">
        <v>105</v>
      </c>
      <c r="B29" t="s">
        <v>106</v>
      </c>
      <c r="C29">
        <v>-54</v>
      </c>
    </row>
    <row r="30" spans="1:3" x14ac:dyDescent="0.2">
      <c r="A30" t="s">
        <v>109</v>
      </c>
      <c r="B30" t="s">
        <v>110</v>
      </c>
      <c r="C30">
        <v>54</v>
      </c>
    </row>
    <row r="31" spans="1:3" x14ac:dyDescent="0.2">
      <c r="A31" t="s">
        <v>111</v>
      </c>
      <c r="B31" t="s">
        <v>112</v>
      </c>
      <c r="C31" s="7">
        <v>30658</v>
      </c>
    </row>
    <row r="32" spans="1:3" x14ac:dyDescent="0.2">
      <c r="A32" t="s">
        <v>115</v>
      </c>
      <c r="B32" t="s">
        <v>116</v>
      </c>
      <c r="C32" s="7">
        <v>30658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C31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156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118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64</v>
      </c>
      <c r="C8" s="12"/>
    </row>
    <row r="9" spans="1:3" x14ac:dyDescent="0.2">
      <c r="A9" t="s">
        <v>65</v>
      </c>
      <c r="B9" t="s">
        <v>66</v>
      </c>
      <c r="C9" s="7">
        <v>112211</v>
      </c>
    </row>
    <row r="10" spans="1:3" x14ac:dyDescent="0.2">
      <c r="A10" t="s">
        <v>67</v>
      </c>
      <c r="B10" t="s">
        <v>68</v>
      </c>
      <c r="C10" s="7">
        <v>153489</v>
      </c>
    </row>
    <row r="11" spans="1:3" x14ac:dyDescent="0.2">
      <c r="A11" t="s">
        <v>69</v>
      </c>
      <c r="B11" t="s">
        <v>70</v>
      </c>
      <c r="C11" s="7">
        <v>41278</v>
      </c>
    </row>
    <row r="12" spans="1:3" x14ac:dyDescent="0.2">
      <c r="A12" t="s">
        <v>71</v>
      </c>
      <c r="B12" t="s">
        <v>72</v>
      </c>
      <c r="C12" s="7">
        <v>93874</v>
      </c>
    </row>
    <row r="13" spans="1:3" x14ac:dyDescent="0.2">
      <c r="A13" t="s">
        <v>73</v>
      </c>
      <c r="B13" t="s">
        <v>74</v>
      </c>
      <c r="C13" s="7">
        <v>107354</v>
      </c>
    </row>
    <row r="14" spans="1:3" x14ac:dyDescent="0.2">
      <c r="A14" t="s">
        <v>75</v>
      </c>
      <c r="B14" t="s">
        <v>76</v>
      </c>
      <c r="C14" s="7">
        <v>13480</v>
      </c>
    </row>
    <row r="15" spans="1:3" x14ac:dyDescent="0.2">
      <c r="A15" t="s">
        <v>77</v>
      </c>
      <c r="B15" t="s">
        <v>78</v>
      </c>
      <c r="C15" s="7">
        <v>206085</v>
      </c>
    </row>
    <row r="16" spans="1:3" x14ac:dyDescent="0.2">
      <c r="A16" t="s">
        <v>79</v>
      </c>
      <c r="B16" t="s">
        <v>80</v>
      </c>
      <c r="C16" s="7">
        <v>11896</v>
      </c>
    </row>
    <row r="17" spans="1:3" x14ac:dyDescent="0.2">
      <c r="A17" t="s">
        <v>81</v>
      </c>
      <c r="B17" t="s">
        <v>82</v>
      </c>
      <c r="C17" s="7">
        <v>58056</v>
      </c>
    </row>
    <row r="18" spans="1:3" x14ac:dyDescent="0.2">
      <c r="A18" t="s">
        <v>83</v>
      </c>
      <c r="B18" t="s">
        <v>84</v>
      </c>
      <c r="C18" s="7">
        <v>46160</v>
      </c>
    </row>
    <row r="19" spans="1:3" x14ac:dyDescent="0.2">
      <c r="A19" t="s">
        <v>87</v>
      </c>
      <c r="B19" t="s">
        <v>88</v>
      </c>
      <c r="C19" s="7">
        <v>109708</v>
      </c>
    </row>
    <row r="20" spans="1:3" x14ac:dyDescent="0.2">
      <c r="A20" t="s">
        <v>89</v>
      </c>
      <c r="B20" t="s">
        <v>90</v>
      </c>
      <c r="C20" s="7">
        <v>109708</v>
      </c>
    </row>
    <row r="21" spans="1:3" x14ac:dyDescent="0.2">
      <c r="A21" t="s">
        <v>91</v>
      </c>
      <c r="B21" t="s">
        <v>92</v>
      </c>
      <c r="C21" s="7">
        <v>-145837</v>
      </c>
    </row>
    <row r="22" spans="1:3" x14ac:dyDescent="0.2">
      <c r="A22" t="s">
        <v>93</v>
      </c>
      <c r="B22" t="s">
        <v>94</v>
      </c>
      <c r="C22" s="7">
        <v>145837</v>
      </c>
    </row>
    <row r="23" spans="1:3" x14ac:dyDescent="0.2">
      <c r="A23" t="s">
        <v>95</v>
      </c>
      <c r="B23" t="s">
        <v>96</v>
      </c>
      <c r="C23" s="7">
        <v>-183330</v>
      </c>
    </row>
    <row r="24" spans="1:3" x14ac:dyDescent="0.2">
      <c r="A24" t="s">
        <v>97</v>
      </c>
      <c r="B24" t="s">
        <v>98</v>
      </c>
      <c r="C24" s="7">
        <v>183330</v>
      </c>
    </row>
    <row r="25" spans="1:3" x14ac:dyDescent="0.2">
      <c r="A25" t="s">
        <v>99</v>
      </c>
      <c r="B25" t="s">
        <v>100</v>
      </c>
      <c r="C25" s="7">
        <v>5982</v>
      </c>
    </row>
    <row r="26" spans="1:3" x14ac:dyDescent="0.2">
      <c r="A26" t="s">
        <v>101</v>
      </c>
      <c r="B26" t="s">
        <v>102</v>
      </c>
      <c r="C26" s="7">
        <v>5982</v>
      </c>
    </row>
    <row r="27" spans="1:3" x14ac:dyDescent="0.2">
      <c r="A27" t="s">
        <v>103</v>
      </c>
      <c r="B27" t="s">
        <v>104</v>
      </c>
      <c r="C27" s="7">
        <v>4504</v>
      </c>
    </row>
    <row r="28" spans="1:3" x14ac:dyDescent="0.2">
      <c r="A28" t="s">
        <v>105</v>
      </c>
      <c r="B28" t="s">
        <v>106</v>
      </c>
      <c r="C28">
        <v>-44</v>
      </c>
    </row>
    <row r="29" spans="1:3" x14ac:dyDescent="0.2">
      <c r="A29" t="s">
        <v>109</v>
      </c>
      <c r="B29" t="s">
        <v>110</v>
      </c>
      <c r="C29">
        <v>44</v>
      </c>
    </row>
    <row r="30" spans="1:3" x14ac:dyDescent="0.2">
      <c r="A30" t="s">
        <v>111</v>
      </c>
      <c r="B30" t="s">
        <v>112</v>
      </c>
      <c r="C30" s="7">
        <v>4460</v>
      </c>
    </row>
    <row r="31" spans="1:3" x14ac:dyDescent="0.2">
      <c r="A31" t="s">
        <v>115</v>
      </c>
      <c r="B31" t="s">
        <v>116</v>
      </c>
      <c r="C31" s="7">
        <v>4460</v>
      </c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C33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156</v>
      </c>
      <c r="B1" s="133"/>
      <c r="C1" s="133"/>
    </row>
    <row r="2" spans="1:3" ht="15.75" x14ac:dyDescent="0.25">
      <c r="A2" s="15"/>
      <c r="B2" s="16"/>
      <c r="C2" s="16"/>
    </row>
    <row r="3" spans="1:3" ht="15.75" x14ac:dyDescent="0.25">
      <c r="A3" s="134" t="s">
        <v>60</v>
      </c>
      <c r="B3" s="134"/>
      <c r="C3" s="134"/>
    </row>
    <row r="4" spans="1:3" ht="15.75" x14ac:dyDescent="0.25">
      <c r="A4" s="134" t="s">
        <v>117</v>
      </c>
      <c r="B4" s="135"/>
      <c r="C4" s="134"/>
    </row>
    <row r="5" spans="1:3" ht="15" x14ac:dyDescent="0.2">
      <c r="A5" s="9"/>
      <c r="B5" s="9"/>
      <c r="C5" s="9" t="s">
        <v>62</v>
      </c>
    </row>
    <row r="6" spans="1:3" ht="15.75" x14ac:dyDescent="0.2">
      <c r="A6" s="5" t="s">
        <v>3</v>
      </c>
      <c r="B6" s="5" t="s">
        <v>4</v>
      </c>
      <c r="C6" s="5" t="s">
        <v>63</v>
      </c>
    </row>
    <row r="7" spans="1:3" ht="15.75" x14ac:dyDescent="0.25">
      <c r="A7" s="6">
        <v>1</v>
      </c>
      <c r="B7" s="6">
        <v>2</v>
      </c>
      <c r="C7" s="6">
        <v>3</v>
      </c>
    </row>
    <row r="8" spans="1:3" ht="15" x14ac:dyDescent="0.2">
      <c r="A8" s="12"/>
      <c r="B8" s="13" t="s">
        <v>64</v>
      </c>
      <c r="C8" s="12"/>
    </row>
    <row r="9" spans="1:3" x14ac:dyDescent="0.2">
      <c r="A9" t="s">
        <v>65</v>
      </c>
      <c r="B9" t="s">
        <v>66</v>
      </c>
      <c r="C9" s="7">
        <v>52395</v>
      </c>
    </row>
    <row r="10" spans="1:3" x14ac:dyDescent="0.2">
      <c r="A10" t="s">
        <v>67</v>
      </c>
      <c r="B10" t="s">
        <v>68</v>
      </c>
      <c r="C10" s="7">
        <v>74385</v>
      </c>
    </row>
    <row r="11" spans="1:3" x14ac:dyDescent="0.2">
      <c r="A11" t="s">
        <v>69</v>
      </c>
      <c r="B11" t="s">
        <v>70</v>
      </c>
      <c r="C11" s="7">
        <v>21990</v>
      </c>
    </row>
    <row r="12" spans="1:3" x14ac:dyDescent="0.2">
      <c r="A12" t="s">
        <v>71</v>
      </c>
      <c r="B12" t="s">
        <v>72</v>
      </c>
      <c r="C12" s="7">
        <v>37405</v>
      </c>
    </row>
    <row r="13" spans="1:3" x14ac:dyDescent="0.2">
      <c r="A13" t="s">
        <v>73</v>
      </c>
      <c r="B13" t="s">
        <v>74</v>
      </c>
      <c r="C13" s="7">
        <v>44080</v>
      </c>
    </row>
    <row r="14" spans="1:3" x14ac:dyDescent="0.2">
      <c r="A14" t="s">
        <v>75</v>
      </c>
      <c r="B14" t="s">
        <v>76</v>
      </c>
      <c r="C14" s="7">
        <v>6675</v>
      </c>
    </row>
    <row r="15" spans="1:3" x14ac:dyDescent="0.2">
      <c r="A15" t="s">
        <v>77</v>
      </c>
      <c r="B15" t="s">
        <v>78</v>
      </c>
      <c r="C15" s="7">
        <v>89800</v>
      </c>
    </row>
    <row r="16" spans="1:3" x14ac:dyDescent="0.2">
      <c r="A16" t="s">
        <v>79</v>
      </c>
      <c r="B16" t="s">
        <v>80</v>
      </c>
      <c r="C16" s="7">
        <v>2188</v>
      </c>
    </row>
    <row r="17" spans="1:3" x14ac:dyDescent="0.2">
      <c r="A17" t="s">
        <v>81</v>
      </c>
      <c r="B17" t="s">
        <v>82</v>
      </c>
      <c r="C17" s="7">
        <v>20606</v>
      </c>
    </row>
    <row r="18" spans="1:3" x14ac:dyDescent="0.2">
      <c r="A18" t="s">
        <v>83</v>
      </c>
      <c r="B18" t="s">
        <v>84</v>
      </c>
      <c r="C18" s="7">
        <v>18418</v>
      </c>
    </row>
    <row r="19" spans="1:3" x14ac:dyDescent="0.2">
      <c r="A19" t="s">
        <v>87</v>
      </c>
      <c r="B19" t="s">
        <v>88</v>
      </c>
      <c r="C19" s="7">
        <v>46994</v>
      </c>
    </row>
    <row r="20" spans="1:3" x14ac:dyDescent="0.2">
      <c r="A20" t="s">
        <v>89</v>
      </c>
      <c r="B20" t="s">
        <v>90</v>
      </c>
      <c r="C20" s="7">
        <v>46994</v>
      </c>
    </row>
    <row r="21" spans="1:3" x14ac:dyDescent="0.2">
      <c r="A21" t="s">
        <v>91</v>
      </c>
      <c r="B21" t="s">
        <v>92</v>
      </c>
      <c r="C21" s="7">
        <v>-88546</v>
      </c>
    </row>
    <row r="22" spans="1:3" x14ac:dyDescent="0.2">
      <c r="A22" t="s">
        <v>93</v>
      </c>
      <c r="B22" t="s">
        <v>94</v>
      </c>
      <c r="C22" s="7">
        <v>88546</v>
      </c>
    </row>
    <row r="23" spans="1:3" x14ac:dyDescent="0.2">
      <c r="A23" t="s">
        <v>95</v>
      </c>
      <c r="B23" t="s">
        <v>96</v>
      </c>
      <c r="C23" s="7">
        <v>-87400</v>
      </c>
    </row>
    <row r="24" spans="1:3" x14ac:dyDescent="0.2">
      <c r="A24" t="s">
        <v>97</v>
      </c>
      <c r="B24" t="s">
        <v>98</v>
      </c>
      <c r="C24" s="7">
        <v>87400</v>
      </c>
    </row>
    <row r="25" spans="1:3" x14ac:dyDescent="0.2">
      <c r="A25" t="s">
        <v>99</v>
      </c>
      <c r="B25" t="s">
        <v>100</v>
      </c>
      <c r="C25" s="7">
        <v>1828</v>
      </c>
    </row>
    <row r="26" spans="1:3" x14ac:dyDescent="0.2">
      <c r="A26" t="s">
        <v>101</v>
      </c>
      <c r="B26" t="s">
        <v>102</v>
      </c>
      <c r="C26" s="7">
        <v>1828</v>
      </c>
    </row>
    <row r="27" spans="1:3" x14ac:dyDescent="0.2">
      <c r="A27" t="s">
        <v>103</v>
      </c>
      <c r="B27" t="s">
        <v>104</v>
      </c>
      <c r="C27" s="7">
        <v>-35136</v>
      </c>
    </row>
    <row r="28" spans="1:3" x14ac:dyDescent="0.2">
      <c r="A28" t="s">
        <v>111</v>
      </c>
      <c r="B28" t="s">
        <v>112</v>
      </c>
      <c r="C28" s="7">
        <v>-35136</v>
      </c>
    </row>
    <row r="29" spans="1:3" x14ac:dyDescent="0.2">
      <c r="A29" t="s">
        <v>115</v>
      </c>
      <c r="B29" t="s">
        <v>116</v>
      </c>
      <c r="C29" s="7">
        <v>-35136</v>
      </c>
    </row>
    <row r="31" spans="1:3" x14ac:dyDescent="0.2">
      <c r="C31" s="7"/>
    </row>
    <row r="32" spans="1:3" x14ac:dyDescent="0.2">
      <c r="C32" s="7"/>
    </row>
    <row r="33" spans="3:3" x14ac:dyDescent="0.2">
      <c r="C33" s="7"/>
    </row>
  </sheetData>
  <mergeCells count="3">
    <mergeCell ref="A1:C1"/>
    <mergeCell ref="A3:C3"/>
    <mergeCell ref="A4:C4"/>
  </mergeCells>
  <phoneticPr fontId="0" type="noConversion"/>
  <pageMargins left="0.75" right="0.75" top="1" bottom="1" header="0.5" footer="0.5"/>
  <pageSetup orientation="landscape" r:id="rId1"/>
  <headerFooter alignWithMargins="0">
    <oddFooter>&amp;LCopyright NBS
Narodna banka Srbije dozvoljava da se fajlovi sa njenog sajta snimaju, reprodukuju i distribuiraju - pod uslovom da se njihova sadržina ne menja i da se izvor svaki put vidljivo navede.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33"/>
  <sheetViews>
    <sheetView workbookViewId="0">
      <selection sqref="A1:C1"/>
    </sheetView>
  </sheetViews>
  <sheetFormatPr defaultRowHeight="12.75" x14ac:dyDescent="0.2"/>
  <cols>
    <col min="1" max="1" width="17" customWidth="1"/>
    <col min="2" max="2" width="85.85546875" customWidth="1"/>
    <col min="3" max="3" width="13.85546875" customWidth="1"/>
  </cols>
  <sheetData>
    <row r="1" spans="1:3" ht="15.75" x14ac:dyDescent="0.25">
      <c r="A1" s="132" t="s">
        <v>156</v>
      </c>
      <c r="B1" s="133"/>
      <c r="C1" s="133"/>
    </row>
    <row r="2" spans="1:3" ht="15.75" x14ac:dyDescent="0.25">
      <c r="A2" s="134" t="s">
        <v>60</v>
      </c>
      <c r="B2" s="134"/>
      <c r="C2" s="134"/>
    </row>
    <row r="3" spans="1:3" ht="15.75" x14ac:dyDescent="0.25">
      <c r="A3" s="134" t="s">
        <v>61</v>
      </c>
      <c r="B3" s="135"/>
      <c r="C3" s="134"/>
    </row>
    <row r="4" spans="1:3" ht="15" x14ac:dyDescent="0.2">
      <c r="A4" s="9"/>
      <c r="B4" s="9"/>
      <c r="C4" s="9" t="s">
        <v>62</v>
      </c>
    </row>
    <row r="5" spans="1:3" ht="15.75" x14ac:dyDescent="0.2">
      <c r="A5" s="5" t="s">
        <v>3</v>
      </c>
      <c r="B5" s="5" t="s">
        <v>4</v>
      </c>
      <c r="C5" s="10" t="s">
        <v>63</v>
      </c>
    </row>
    <row r="6" spans="1:3" ht="15.75" x14ac:dyDescent="0.25">
      <c r="A6" s="6">
        <v>1</v>
      </c>
      <c r="B6" s="6">
        <v>2</v>
      </c>
      <c r="C6" s="11">
        <v>3</v>
      </c>
    </row>
    <row r="7" spans="1:3" ht="15" x14ac:dyDescent="0.2">
      <c r="A7" s="12"/>
      <c r="B7" s="13" t="s">
        <v>64</v>
      </c>
      <c r="C7" s="14"/>
    </row>
    <row r="8" spans="1:3" x14ac:dyDescent="0.2">
      <c r="A8" t="s">
        <v>65</v>
      </c>
      <c r="B8" t="s">
        <v>66</v>
      </c>
      <c r="C8" s="7">
        <v>156228</v>
      </c>
    </row>
    <row r="9" spans="1:3" x14ac:dyDescent="0.2">
      <c r="A9" t="s">
        <v>67</v>
      </c>
      <c r="B9" t="s">
        <v>68</v>
      </c>
      <c r="C9" s="7">
        <v>191841</v>
      </c>
    </row>
    <row r="10" spans="1:3" x14ac:dyDescent="0.2">
      <c r="A10" t="s">
        <v>69</v>
      </c>
      <c r="B10" t="s">
        <v>70</v>
      </c>
      <c r="C10" s="7">
        <v>35613</v>
      </c>
    </row>
    <row r="11" spans="1:3" x14ac:dyDescent="0.2">
      <c r="A11" t="s">
        <v>71</v>
      </c>
      <c r="B11" t="s">
        <v>72</v>
      </c>
      <c r="C11" s="7">
        <v>142097</v>
      </c>
    </row>
    <row r="12" spans="1:3" x14ac:dyDescent="0.2">
      <c r="A12" t="s">
        <v>73</v>
      </c>
      <c r="B12" t="s">
        <v>74</v>
      </c>
      <c r="C12" s="7">
        <v>152469</v>
      </c>
    </row>
    <row r="13" spans="1:3" x14ac:dyDescent="0.2">
      <c r="A13" t="s">
        <v>75</v>
      </c>
      <c r="B13" t="s">
        <v>76</v>
      </c>
      <c r="C13" s="7">
        <v>10372</v>
      </c>
    </row>
    <row r="14" spans="1:3" x14ac:dyDescent="0.2">
      <c r="A14" t="s">
        <v>77</v>
      </c>
      <c r="B14" t="s">
        <v>78</v>
      </c>
      <c r="C14" s="7">
        <v>298325</v>
      </c>
    </row>
    <row r="15" spans="1:3" x14ac:dyDescent="0.2">
      <c r="A15" t="s">
        <v>79</v>
      </c>
      <c r="B15" t="s">
        <v>80</v>
      </c>
      <c r="C15" s="7">
        <v>2862</v>
      </c>
    </row>
    <row r="16" spans="1:3" x14ac:dyDescent="0.2">
      <c r="A16" t="s">
        <v>81</v>
      </c>
      <c r="B16" t="s">
        <v>82</v>
      </c>
      <c r="C16" s="7">
        <v>78274</v>
      </c>
    </row>
    <row r="17" spans="1:3" x14ac:dyDescent="0.2">
      <c r="A17" t="s">
        <v>83</v>
      </c>
      <c r="B17" t="s">
        <v>84</v>
      </c>
      <c r="C17" s="7">
        <v>75412</v>
      </c>
    </row>
    <row r="18" spans="1:3" x14ac:dyDescent="0.2">
      <c r="A18" t="s">
        <v>85</v>
      </c>
      <c r="B18" t="s">
        <v>86</v>
      </c>
      <c r="C18">
        <v>12</v>
      </c>
    </row>
    <row r="19" spans="1:3" x14ac:dyDescent="0.2">
      <c r="A19" t="s">
        <v>87</v>
      </c>
      <c r="B19" t="s">
        <v>88</v>
      </c>
      <c r="C19" s="7">
        <v>52536</v>
      </c>
    </row>
    <row r="20" spans="1:3" x14ac:dyDescent="0.2">
      <c r="A20" t="s">
        <v>89</v>
      </c>
      <c r="B20" t="s">
        <v>90</v>
      </c>
      <c r="C20" s="7">
        <v>52536</v>
      </c>
    </row>
    <row r="21" spans="1:3" x14ac:dyDescent="0.2">
      <c r="A21" t="s">
        <v>91</v>
      </c>
      <c r="B21" t="s">
        <v>92</v>
      </c>
      <c r="C21" s="7">
        <v>-63949</v>
      </c>
    </row>
    <row r="22" spans="1:3" x14ac:dyDescent="0.2">
      <c r="A22" t="s">
        <v>93</v>
      </c>
      <c r="B22" t="s">
        <v>94</v>
      </c>
      <c r="C22" s="7">
        <v>63949</v>
      </c>
    </row>
    <row r="23" spans="1:3" x14ac:dyDescent="0.2">
      <c r="A23" t="s">
        <v>95</v>
      </c>
      <c r="B23" t="s">
        <v>96</v>
      </c>
      <c r="C23" s="7">
        <v>-248946</v>
      </c>
    </row>
    <row r="24" spans="1:3" x14ac:dyDescent="0.2">
      <c r="A24" t="s">
        <v>97</v>
      </c>
      <c r="B24" t="s">
        <v>98</v>
      </c>
      <c r="C24" s="7">
        <v>248946</v>
      </c>
    </row>
    <row r="25" spans="1:3" x14ac:dyDescent="0.2">
      <c r="A25" t="s">
        <v>99</v>
      </c>
      <c r="B25" t="s">
        <v>100</v>
      </c>
      <c r="C25" s="7">
        <v>4522</v>
      </c>
    </row>
    <row r="26" spans="1:3" x14ac:dyDescent="0.2">
      <c r="A26" t="s">
        <v>101</v>
      </c>
      <c r="B26" t="s">
        <v>102</v>
      </c>
      <c r="C26" s="7">
        <v>4522</v>
      </c>
    </row>
    <row r="27" spans="1:3" x14ac:dyDescent="0.2">
      <c r="A27" t="s">
        <v>103</v>
      </c>
      <c r="B27" t="s">
        <v>104</v>
      </c>
      <c r="C27" s="7">
        <v>45361</v>
      </c>
    </row>
    <row r="28" spans="1:3" x14ac:dyDescent="0.2">
      <c r="A28" t="s">
        <v>105</v>
      </c>
      <c r="B28" t="s">
        <v>106</v>
      </c>
      <c r="C28" s="7">
        <v>5541</v>
      </c>
    </row>
    <row r="29" spans="1:3" x14ac:dyDescent="0.2">
      <c r="A29" t="s">
        <v>107</v>
      </c>
      <c r="B29" t="s">
        <v>108</v>
      </c>
      <c r="C29" s="7">
        <v>5558</v>
      </c>
    </row>
    <row r="30" spans="1:3" x14ac:dyDescent="0.2">
      <c r="A30" t="s">
        <v>109</v>
      </c>
      <c r="B30" t="s">
        <v>110</v>
      </c>
      <c r="C30">
        <v>17</v>
      </c>
    </row>
    <row r="31" spans="1:3" x14ac:dyDescent="0.2">
      <c r="A31" t="s">
        <v>111</v>
      </c>
      <c r="B31" t="s">
        <v>112</v>
      </c>
      <c r="C31" s="7">
        <v>50903</v>
      </c>
    </row>
    <row r="32" spans="1:3" x14ac:dyDescent="0.2">
      <c r="A32" t="s">
        <v>113</v>
      </c>
      <c r="B32" t="s">
        <v>114</v>
      </c>
      <c r="C32" s="7">
        <v>-5276</v>
      </c>
    </row>
    <row r="33" spans="1:3" x14ac:dyDescent="0.2">
      <c r="A33" t="s">
        <v>115</v>
      </c>
      <c r="B33" t="s">
        <v>116</v>
      </c>
      <c r="C33" s="7">
        <v>45627</v>
      </c>
    </row>
  </sheetData>
  <mergeCells count="3">
    <mergeCell ref="A1:C1"/>
    <mergeCell ref="A2:C2"/>
    <mergeCell ref="A3:C3"/>
  </mergeCells>
  <phoneticPr fontId="0" type="noConversion"/>
  <pageMargins left="0.75" right="0.75" top="0.65" bottom="1" header="0.5" footer="0.5"/>
  <pageSetup orientation="landscape" r:id="rId1"/>
  <headerFooter alignWithMargins="0">
    <oddFooter>&amp;LCopyright  NBS
Narodna banka Srbije dozvoljava da se fajlovi sa njenog sajta snimaju, reprodukuju i distribuiraju - pod uslovom da se njihova sadržina ne menja i da se izvor svaki put vidljivo navede.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88</vt:i4>
      </vt:variant>
    </vt:vector>
  </HeadingPairs>
  <TitlesOfParts>
    <vt:vector size="88" baseType="lpstr">
      <vt:lpstr>BS 30.09.2014</vt:lpstr>
      <vt:lpstr>BS 30.06.2014</vt:lpstr>
      <vt:lpstr>BS 31.03.2014</vt:lpstr>
      <vt:lpstr>BS 31.12.2013</vt:lpstr>
      <vt:lpstr>BS 30.09.2013</vt:lpstr>
      <vt:lpstr>BS 30.06.2013</vt:lpstr>
      <vt:lpstr>BS 31.03.2013</vt:lpstr>
      <vt:lpstr>BS 31.12.2012</vt:lpstr>
      <vt:lpstr>BS 30.09.2012</vt:lpstr>
      <vt:lpstr>BS 30.06.2012</vt:lpstr>
      <vt:lpstr>BS 31.03.2012</vt:lpstr>
      <vt:lpstr>BS 31.12.2011</vt:lpstr>
      <vt:lpstr>BS 30.09.2011</vt:lpstr>
      <vt:lpstr>BS 30.06.2011</vt:lpstr>
      <vt:lpstr>BS 31.03.2011</vt:lpstr>
      <vt:lpstr>BS 31.12.2010 </vt:lpstr>
      <vt:lpstr>BS 30.09.2010</vt:lpstr>
      <vt:lpstr>BS 30.06.2010</vt:lpstr>
      <vt:lpstr>BS 31.03.2010</vt:lpstr>
      <vt:lpstr>BS 31.12.2009</vt:lpstr>
      <vt:lpstr>BS 30.09.2009</vt:lpstr>
      <vt:lpstr>BS 30.06.2009</vt:lpstr>
      <vt:lpstr>BS 31.03.2009</vt:lpstr>
      <vt:lpstr>BS 31.12.2008</vt:lpstr>
      <vt:lpstr>BS 30.09.2008</vt:lpstr>
      <vt:lpstr>BS 30.06.2008</vt:lpstr>
      <vt:lpstr>BS 31.3.2008</vt:lpstr>
      <vt:lpstr>BS 31.12.2007</vt:lpstr>
      <vt:lpstr>BS 30.09.2007</vt:lpstr>
      <vt:lpstr>BS 30.06.2007</vt:lpstr>
      <vt:lpstr>BS 31.03.2007</vt:lpstr>
      <vt:lpstr>BS 31.12.2006</vt:lpstr>
      <vt:lpstr>BS 30.09.2006</vt:lpstr>
      <vt:lpstr>BS 30.06.2006</vt:lpstr>
      <vt:lpstr>BS 31.03.2006</vt:lpstr>
      <vt:lpstr>BS 31.12.2005</vt:lpstr>
      <vt:lpstr>BS 30.09.2005</vt:lpstr>
      <vt:lpstr>BS 30.06.2005</vt:lpstr>
      <vt:lpstr>BS 31.03.2005</vt:lpstr>
      <vt:lpstr>BS 31.12.2004</vt:lpstr>
      <vt:lpstr>BS 30.09.2004</vt:lpstr>
      <vt:lpstr>BS 30.06.2004</vt:lpstr>
      <vt:lpstr>BS 31.03.2004</vt:lpstr>
      <vt:lpstr>BS 31.12.2003</vt:lpstr>
      <vt:lpstr>BU 30.09.2014</vt:lpstr>
      <vt:lpstr>BU 30.06.2014</vt:lpstr>
      <vt:lpstr>BU 31.03.2014</vt:lpstr>
      <vt:lpstr>BU 31.12.2013</vt:lpstr>
      <vt:lpstr>BU 30.09.2013</vt:lpstr>
      <vt:lpstr>BU 30.06.2013</vt:lpstr>
      <vt:lpstr>BU 31.03.2013</vt:lpstr>
      <vt:lpstr>BU 31.12.2012 </vt:lpstr>
      <vt:lpstr>BU 30.09.2012</vt:lpstr>
      <vt:lpstr>BU 30.06.2012</vt:lpstr>
      <vt:lpstr>BU 31.03.2012</vt:lpstr>
      <vt:lpstr>BU 31.12.2011</vt:lpstr>
      <vt:lpstr>BU 30.09.2011</vt:lpstr>
      <vt:lpstr>BU 30.06.2011</vt:lpstr>
      <vt:lpstr>BU 31.03.2011</vt:lpstr>
      <vt:lpstr>BU 31.12.2010 </vt:lpstr>
      <vt:lpstr>BU 30.09.2010</vt:lpstr>
      <vt:lpstr>BU 30.06.2010</vt:lpstr>
      <vt:lpstr>BU 31.03.2010</vt:lpstr>
      <vt:lpstr>BU 31.12.2009</vt:lpstr>
      <vt:lpstr>BU 30.09.2009</vt:lpstr>
      <vt:lpstr>BU 30.06.2009</vt:lpstr>
      <vt:lpstr>BU 31.03.2009</vt:lpstr>
      <vt:lpstr>BU 31.12.2008</vt:lpstr>
      <vt:lpstr>BU 30.09.2008</vt:lpstr>
      <vt:lpstr>BU 30.06.2008</vt:lpstr>
      <vt:lpstr>BU 31.3.2008</vt:lpstr>
      <vt:lpstr>BU 31.12.2007</vt:lpstr>
      <vt:lpstr>BU 30.09.2007</vt:lpstr>
      <vt:lpstr>BU 30.06.2007</vt:lpstr>
      <vt:lpstr>BU 31.03.2007</vt:lpstr>
      <vt:lpstr>BU 31.12.2006</vt:lpstr>
      <vt:lpstr>BU 30.09.2006</vt:lpstr>
      <vt:lpstr>BU 30.06.2006</vt:lpstr>
      <vt:lpstr>BU 31.03.2006</vt:lpstr>
      <vt:lpstr>BU 31.12.2005</vt:lpstr>
      <vt:lpstr>BU 30.09.2005</vt:lpstr>
      <vt:lpstr>BU 30.06.2005</vt:lpstr>
      <vt:lpstr>BU 31.03.2005.</vt:lpstr>
      <vt:lpstr>BU 31.12.2004.</vt:lpstr>
      <vt:lpstr>BU 30.09.2004</vt:lpstr>
      <vt:lpstr>BU 30.06.2004.</vt:lpstr>
      <vt:lpstr>BU 31.03.2004.</vt:lpstr>
      <vt:lpstr>BU 31.12.2003.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Cvetic</dc:creator>
  <cp:keywords>[SEC=JAVNO]</cp:keywords>
  <cp:lastModifiedBy>Andrijana Pusica</cp:lastModifiedBy>
  <cp:lastPrinted>2010-08-04T12:45:59Z</cp:lastPrinted>
  <dcterms:created xsi:type="dcterms:W3CDTF">2004-05-20T06:46:32Z</dcterms:created>
  <dcterms:modified xsi:type="dcterms:W3CDTF">2025-03-13T10:03:41Z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ЈАВНО</vt:lpwstr>
  </property>
  <property fmtid="{D5CDD505-2E9C-101B-9397-08002B2CF9AE}" pid="3" name="PM_ProtectiveMarkingValue_Footer">
    <vt:lpwstr>ЈАВНО</vt:lpwstr>
  </property>
  <property fmtid="{D5CDD505-2E9C-101B-9397-08002B2CF9AE}" pid="4" name="PM_Caveats_Count">
    <vt:lpwstr>0</vt:lpwstr>
  </property>
  <property fmtid="{D5CDD505-2E9C-101B-9397-08002B2CF9AE}" pid="5" name="PM_Originator_Hash_SHA1">
    <vt:lpwstr>80A33C68EA2B297C1370F046159E15F4D8685FDC</vt:lpwstr>
  </property>
  <property fmtid="{D5CDD505-2E9C-101B-9397-08002B2CF9AE}" pid="6" name="PM_SecurityClassification">
    <vt:lpwstr>JAVNO</vt:lpwstr>
  </property>
  <property fmtid="{D5CDD505-2E9C-101B-9397-08002B2CF9AE}" pid="7" name="PM_DisplayValueSecClassificationWithQualifier">
    <vt:lpwstr>ЈАВНО</vt:lpwstr>
  </property>
  <property fmtid="{D5CDD505-2E9C-101B-9397-08002B2CF9AE}" pid="8" name="PM_Qualifier">
    <vt:lpwstr/>
  </property>
  <property fmtid="{D5CDD505-2E9C-101B-9397-08002B2CF9AE}" pid="9" name="PM_Hash_SHA1">
    <vt:lpwstr>72371EB5D142D65492A85A6D11515B9435FC63E4</vt:lpwstr>
  </property>
  <property fmtid="{D5CDD505-2E9C-101B-9397-08002B2CF9AE}" pid="10" name="PM_ProtectiveMarkingImage_Header">
    <vt:lpwstr>C:\Program Files\Common Files\janusNET Shared\janusSEAL\Images\DocumentSlashBlue.png</vt:lpwstr>
  </property>
  <property fmtid="{D5CDD505-2E9C-101B-9397-08002B2CF9AE}" pid="11" name="PM_InsertionValue">
    <vt:lpwstr>JAVNO</vt:lpwstr>
  </property>
  <property fmtid="{D5CDD505-2E9C-101B-9397-08002B2CF9AE}" pid="12" name="PM_ProtectiveMarkingImage_Footer">
    <vt:lpwstr>C:\Program Files\Common Files\janusNET Shared\janusSEAL\Images\DocumentSlashBlue.png</vt:lpwstr>
  </property>
  <property fmtid="{D5CDD505-2E9C-101B-9397-08002B2CF9AE}" pid="13" name="PM_Namespace">
    <vt:lpwstr>NBS</vt:lpwstr>
  </property>
  <property fmtid="{D5CDD505-2E9C-101B-9397-08002B2CF9AE}" pid="14" name="PM_Version">
    <vt:lpwstr>v2</vt:lpwstr>
  </property>
  <property fmtid="{D5CDD505-2E9C-101B-9397-08002B2CF9AE}" pid="15" name="PM_Originating_FileId">
    <vt:lpwstr>A1BDD51C2F6C48B0A6DA7821ECC3DD33</vt:lpwstr>
  </property>
  <property fmtid="{D5CDD505-2E9C-101B-9397-08002B2CF9AE}" pid="16" name="PM_OriginationTimeStamp">
    <vt:lpwstr>2018-06-05T10:32:59Z</vt:lpwstr>
  </property>
  <property fmtid="{D5CDD505-2E9C-101B-9397-08002B2CF9AE}" pid="17" name="PM_Hash_Version">
    <vt:lpwstr>2016.1</vt:lpwstr>
  </property>
  <property fmtid="{D5CDD505-2E9C-101B-9397-08002B2CF9AE}" pid="18" name="PM_Hash_Salt_Prev">
    <vt:lpwstr>B1A1B80619AA2DA86939868DF2FD4CA0</vt:lpwstr>
  </property>
  <property fmtid="{D5CDD505-2E9C-101B-9397-08002B2CF9AE}" pid="19" name="PM_Hash_Salt">
    <vt:lpwstr>B1A1B80619AA2DA86939868DF2FD4CA0</vt:lpwstr>
  </property>
  <property fmtid="{D5CDD505-2E9C-101B-9397-08002B2CF9AE}" pid="20" name="PM_PrintOutPlacement_XLS">
    <vt:lpwstr/>
  </property>
</Properties>
</file>