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drijana.rakovic\Desktop\SecurityAuctionTradeDayArchive\"/>
    </mc:Choice>
  </mc:AlternateContent>
  <xr:revisionPtr revIDLastSave="0" documentId="8_{F703B81D-4122-43B5-A03D-B2EB501B53B3}" xr6:coauthVersionLast="47" xr6:coauthVersionMax="47" xr10:uidLastSave="{00000000-0000-0000-0000-000000000000}"/>
  <bookViews>
    <workbookView xWindow="-120" yWindow="-120" windowWidth="20730" windowHeight="11160" tabRatio="744"/>
  </bookViews>
  <sheets>
    <sheet name="2010" sheetId="1" r:id="rId1"/>
  </sheets>
  <definedNames>
    <definedName name="_xlnm.Print_Area" localSheetId="0">'2010'!$A$1:$S$68</definedName>
    <definedName name="_xlnm.Print_Titles" localSheetId="0">'2010'!$1:$4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57" i="1" l="1"/>
  <c r="T58" i="1" s="1"/>
  <c r="M58" i="1"/>
  <c r="G57" i="1"/>
  <c r="T56" i="1"/>
  <c r="G56" i="1"/>
  <c r="T55" i="1"/>
  <c r="G55" i="1"/>
  <c r="T54" i="1"/>
  <c r="G54" i="1"/>
  <c r="T53" i="1"/>
  <c r="G53" i="1"/>
  <c r="T52" i="1"/>
  <c r="G52" i="1"/>
  <c r="T51" i="1"/>
  <c r="G51" i="1"/>
  <c r="T50" i="1"/>
  <c r="G50" i="1"/>
  <c r="T49" i="1"/>
  <c r="G49" i="1"/>
  <c r="T48" i="1"/>
  <c r="G48" i="1"/>
  <c r="T47" i="1"/>
  <c r="G47" i="1"/>
  <c r="T46" i="1"/>
  <c r="G46" i="1"/>
  <c r="T45" i="1"/>
  <c r="G45" i="1"/>
  <c r="T44" i="1"/>
  <c r="G44" i="1"/>
  <c r="T43" i="1"/>
  <c r="G43" i="1"/>
  <c r="T42" i="1"/>
  <c r="G42" i="1"/>
  <c r="T41" i="1"/>
  <c r="G41" i="1"/>
  <c r="T40" i="1"/>
  <c r="G40" i="1"/>
  <c r="T39" i="1"/>
  <c r="G39" i="1"/>
  <c r="T38" i="1"/>
  <c r="G36" i="1"/>
  <c r="G37" i="1"/>
  <c r="G38" i="1"/>
  <c r="T37" i="1"/>
  <c r="T36" i="1"/>
  <c r="T35" i="1"/>
  <c r="G35" i="1"/>
  <c r="T34" i="1"/>
  <c r="G34" i="1"/>
  <c r="T33" i="1"/>
  <c r="G33" i="1"/>
  <c r="T32" i="1"/>
  <c r="G32" i="1"/>
  <c r="T31" i="1"/>
  <c r="G31" i="1"/>
  <c r="T30" i="1"/>
  <c r="G30" i="1"/>
  <c r="T29" i="1"/>
  <c r="G29" i="1"/>
  <c r="T28" i="1"/>
  <c r="G28" i="1"/>
  <c r="T27" i="1"/>
  <c r="G27" i="1"/>
  <c r="T26" i="1"/>
  <c r="G26" i="1"/>
  <c r="S6" i="1"/>
  <c r="S7" i="1"/>
  <c r="S8" i="1" s="1"/>
  <c r="S9" i="1" s="1"/>
  <c r="S10" i="1" s="1"/>
  <c r="S11" i="1" s="1"/>
  <c r="S12" i="1" s="1"/>
  <c r="S13" i="1" s="1"/>
  <c r="S14" i="1" s="1"/>
  <c r="S15" i="1" s="1"/>
  <c r="S16" i="1" s="1"/>
  <c r="S17" i="1" s="1"/>
  <c r="S18" i="1" s="1"/>
  <c r="S19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s="1"/>
  <c r="S33" i="1" s="1"/>
  <c r="S34" i="1" s="1"/>
  <c r="S35" i="1" s="1"/>
  <c r="S36" i="1" s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S50" i="1" s="1"/>
  <c r="S51" i="1" s="1"/>
  <c r="S52" i="1" s="1"/>
  <c r="S53" i="1" s="1"/>
  <c r="S54" i="1" s="1"/>
  <c r="S55" i="1" s="1"/>
  <c r="S56" i="1" s="1"/>
  <c r="S57" i="1" s="1"/>
  <c r="R6" i="1"/>
  <c r="R7" i="1" s="1"/>
  <c r="R8" i="1" s="1"/>
  <c r="R9" i="1" s="1"/>
  <c r="R10" i="1" s="1"/>
  <c r="R11" i="1" s="1"/>
  <c r="R12" i="1" s="1"/>
  <c r="R13" i="1" s="1"/>
  <c r="R14" i="1" s="1"/>
  <c r="R15" i="1" s="1"/>
  <c r="R16" i="1" s="1"/>
  <c r="R17" i="1" s="1"/>
  <c r="R18" i="1" s="1"/>
  <c r="R19" i="1" s="1"/>
  <c r="R21" i="1" s="1"/>
  <c r="R22" i="1" s="1"/>
  <c r="R23" i="1" s="1"/>
  <c r="R24" i="1" s="1"/>
  <c r="R25" i="1" s="1"/>
  <c r="R26" i="1" s="1"/>
  <c r="R27" i="1" s="1"/>
  <c r="R28" i="1" s="1"/>
  <c r="R29" i="1" s="1"/>
  <c r="R30" i="1" s="1"/>
  <c r="R31" i="1" s="1"/>
  <c r="R32" i="1" s="1"/>
  <c r="R33" i="1" s="1"/>
  <c r="R34" i="1" s="1"/>
  <c r="R35" i="1" s="1"/>
  <c r="R36" i="1" s="1"/>
  <c r="R37" i="1" s="1"/>
  <c r="R38" i="1" s="1"/>
  <c r="R39" i="1" s="1"/>
  <c r="R40" i="1" s="1"/>
  <c r="R41" i="1" s="1"/>
  <c r="R42" i="1" s="1"/>
  <c r="R43" i="1" s="1"/>
  <c r="R44" i="1" s="1"/>
  <c r="R45" i="1" s="1"/>
  <c r="R46" i="1" s="1"/>
  <c r="R47" i="1" s="1"/>
  <c r="R48" i="1" s="1"/>
  <c r="R49" i="1" s="1"/>
  <c r="R50" i="1" s="1"/>
  <c r="R51" i="1" s="1"/>
  <c r="R52" i="1" s="1"/>
  <c r="R53" i="1" s="1"/>
  <c r="R54" i="1" s="1"/>
  <c r="R55" i="1" s="1"/>
  <c r="R56" i="1" s="1"/>
  <c r="R57" i="1" s="1"/>
  <c r="T25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G25" i="1"/>
  <c r="G24" i="1"/>
  <c r="G23" i="1"/>
  <c r="G22" i="1"/>
  <c r="G21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U58" i="1" l="1"/>
  <c r="T65" i="1"/>
</calcChain>
</file>

<file path=xl/sharedStrings.xml><?xml version="1.0" encoding="utf-8"?>
<sst xmlns="http://schemas.openxmlformats.org/spreadsheetml/2006/main" count="353" uniqueCount="40">
  <si>
    <t>BZ NBS</t>
  </si>
  <si>
    <t>NAPOMENE:</t>
  </si>
  <si>
    <t>-</t>
  </si>
  <si>
    <t>u dinarima/ in dinars</t>
  </si>
  <si>
    <t>Godina/
Year</t>
  </si>
  <si>
    <t>Red.br.aukcije/
Auction number</t>
  </si>
  <si>
    <t>Vrsta aukcije/
Type of auction</t>
  </si>
  <si>
    <t>Vrsta transakcije/
Type of transaction</t>
  </si>
  <si>
    <t>Datum aukcije/
Auction date</t>
  </si>
  <si>
    <t>Datum dospeća/
Maturity date</t>
  </si>
  <si>
    <t>Ročnost transakcija/
Maturity of transaction</t>
  </si>
  <si>
    <t>Vrsta HoV/
Type of securities</t>
  </si>
  <si>
    <t>Emitovano/
ponuđeno na prodaju - nominalni iznos HoV /Volume of issue
/offered for sale - nominal value of securities</t>
  </si>
  <si>
    <t>Procenat uvećanja/
Upward percentage adjustment</t>
  </si>
  <si>
    <t>Kupovna cena HoV (repo transakcije)/
Purchase price of securities (repo transactions)</t>
  </si>
  <si>
    <t>Prodato HoV/Sold securities</t>
  </si>
  <si>
    <t>Procenat realizacije/
Realization ratio</t>
  </si>
  <si>
    <t>Najviša prihvaćena kamatna stopa na aukciji (p.a.)/
The highest accepted interest rate on auction (p.a.)</t>
  </si>
  <si>
    <t>Prosečna ponderisana kamatna stopa (p.a.)/
Average weighted interest rate (p.a.)</t>
  </si>
  <si>
    <t>Stanje HoV/Outstanding of securities</t>
  </si>
  <si>
    <t>Diskontni iznos/
kupovna cena/
Discount value/
purchase price</t>
  </si>
  <si>
    <t>Nominalni iznos/
reotkupna cena/
Nominal value/
repurchase price</t>
  </si>
  <si>
    <t>fiksna/fix</t>
  </si>
  <si>
    <t xml:space="preserve">   </t>
  </si>
  <si>
    <t>Pregled aukcijske trgovine hartijama od vrednosti kojima NBS obavlja operacije na otvorenom tržištu, po danima za 2010. godinu /
 Report on auction trade of securities used in open market operations of the NBS, daily for 2010</t>
  </si>
  <si>
    <t>var-viš/var-mult</t>
  </si>
  <si>
    <t>trajna prodaja/outright sell</t>
  </si>
  <si>
    <t>RSOB</t>
  </si>
  <si>
    <t>Vrsta operacije/Type of operation</t>
  </si>
  <si>
    <t>GO/MO</t>
  </si>
  <si>
    <t xml:space="preserve">reverzna repo transakcija/                       reverse repo transaction </t>
  </si>
  <si>
    <t xml:space="preserve">    GO - glavne operacije, DO - operacije dužih ročnosti, OFP - operacije finog podešavanja / MO - main operations, LTO - longer term operations, FTO - fine tuning operations</t>
  </si>
  <si>
    <t>1) Vrsta operacije je formalno definisana od 1.7.2011. godine/Type of operation is formaly defined from 1 July 2011.</t>
  </si>
  <si>
    <t>2) Reverzna repo transakcija - repo prodaja HoV/ Reverse repo transaction - repo sale of securities</t>
  </si>
  <si>
    <r>
      <t xml:space="preserve">3) var.-viš. - aukcije po metodi varijabilne višestruke kamatne stope; fiksna - aukcije po fiksnoj stopi / </t>
    </r>
    <r>
      <rPr>
        <sz val="8"/>
        <rFont val="Arial"/>
        <family val="2"/>
        <charset val="238"/>
      </rPr>
      <t>var.-mult. - variable multiple interest rate auctions; fix - fixed interest rate auctions.</t>
    </r>
  </si>
  <si>
    <t>4) BZ NBS - blagajnički zapisi Narodne Banke Srbije / BZ NBS - NBS Bills.</t>
  </si>
  <si>
    <t>5) Diskontni iznos HoV i nominalni iznos HoV - prilikom trajne prodaje; kupovna cena HoV i reotkupna cena HoV - prilikom repo prodaje  /  Discount value of securities and nominal value of securities  - for outright transactions; Purchase price of securities and repurchase price of securities - for repo transactions.</t>
  </si>
  <si>
    <t>6) Diskontni iznos HoV i reotkupna cena HoV za prodate HoV se računaju po prostoj metodi act/360   /   Discount value of sold securities and repurchase price of sold securities are calculated by proportional method act/360.</t>
  </si>
  <si>
    <r>
      <t xml:space="preserve">7) 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Ukoliko u koloni Emitovano/ponuđeno na prodaju nije naveden iznos, radi se o modelu aukcija na kojima Narodna banka Srbije ne objavljuje unapred nominalnu vrednost hartija koje se prodaju /  If National bank of Serbia organizes auctions without preannouncing nominal value of offered securities, there is no amount in column Volume of issue/offered for sale.</t>
    </r>
  </si>
  <si>
    <r>
      <t>8)</t>
    </r>
    <r>
      <rPr>
        <vertAlign val="superscript"/>
        <sz val="8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Koeficijent realizacije na aukciji se izračunava u odnosu na nominalnu vrednost HoV koju je NBS objavila, </t>
    </r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ukoliko ova vrednost nije objavljena koeficijent realizacije se računa u odnosu na dostavljene ponude banaka  /  Realization ratio = volume of realization/volume of offered for sale if NBS announced offered amount. Realization ratio = volume of realization/offered amount by banks if offer is not announced by NBS.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</si>
</sst>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9" formatCode="_-* #,##0.00\ _D_i_n_._-;\-* #,##0.00\ _D_i_n_._-;_-* &quot;-&quot;??\ _D_i_n_._-;_-@_-"/>
    <numFmt numFmtId="208" formatCode="#,##0.0000"/>
    <numFmt numFmtId="215" formatCode="d\.mmm"/>
    <numFmt numFmtId="217" formatCode="_-* #,##0.0000\ _D_i_n_._-;\-* #,##0.0000\ _D_i_n_._-;_-* &quot;-&quot;??\ _D_i_n_._-;_-@_-"/>
  </numFmts>
  <fonts count="15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9"/>
      <name val="Arial"/>
      <family val="2"/>
      <charset val="238"/>
    </font>
    <font>
      <b/>
      <sz val="12"/>
      <color indexed="9"/>
      <name val="Arial"/>
      <family val="2"/>
      <charset val="238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top"/>
    </xf>
    <xf numFmtId="17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 applyAlignment="1"/>
    <xf numFmtId="0" fontId="6" fillId="0" borderId="0" xfId="0" applyFont="1" applyFill="1" applyAlignment="1"/>
    <xf numFmtId="4" fontId="3" fillId="0" borderId="0" xfId="0" applyNumberFormat="1" applyFont="1" applyFill="1" applyBorder="1" applyAlignment="1"/>
    <xf numFmtId="0" fontId="9" fillId="0" borderId="0" xfId="0" applyFont="1" applyAlignment="1"/>
    <xf numFmtId="179" fontId="11" fillId="0" borderId="0" xfId="1" applyFont="1" applyFill="1"/>
    <xf numFmtId="0" fontId="8" fillId="0" borderId="0" xfId="0" applyFont="1" applyFill="1" applyAlignment="1">
      <alignment horizontal="right"/>
    </xf>
    <xf numFmtId="0" fontId="5" fillId="0" borderId="1" xfId="0" applyFont="1" applyFill="1" applyBorder="1" applyAlignment="1">
      <alignment horizontal="center" vertical="center" wrapText="1"/>
    </xf>
    <xf numFmtId="10" fontId="3" fillId="0" borderId="2" xfId="0" applyNumberFormat="1" applyFont="1" applyFill="1" applyBorder="1" applyAlignment="1"/>
    <xf numFmtId="0" fontId="11" fillId="0" borderId="0" xfId="0" applyFont="1" applyAlignment="1"/>
    <xf numFmtId="4" fontId="8" fillId="0" borderId="1" xfId="0" applyNumberFormat="1" applyFont="1" applyFill="1" applyBorder="1">
      <alignment vertical="top"/>
    </xf>
    <xf numFmtId="4" fontId="8" fillId="0" borderId="3" xfId="0" applyNumberFormat="1" applyFont="1" applyFill="1" applyBorder="1">
      <alignment vertical="top"/>
    </xf>
    <xf numFmtId="4" fontId="8" fillId="0" borderId="3" xfId="0" applyNumberFormat="1" applyFont="1" applyFill="1" applyBorder="1" applyAlignment="1">
      <alignment vertical="top"/>
    </xf>
    <xf numFmtId="4" fontId="8" fillId="0" borderId="4" xfId="0" applyNumberFormat="1" applyFont="1" applyFill="1" applyBorder="1" applyAlignment="1">
      <alignment vertical="top"/>
    </xf>
    <xf numFmtId="4" fontId="8" fillId="0" borderId="5" xfId="0" applyNumberFormat="1" applyFont="1" applyFill="1" applyBorder="1" applyAlignment="1">
      <alignment vertical="top"/>
    </xf>
    <xf numFmtId="4" fontId="8" fillId="0" borderId="6" xfId="0" applyNumberFormat="1" applyFont="1" applyFill="1" applyBorder="1" applyAlignment="1">
      <alignment vertical="top"/>
    </xf>
    <xf numFmtId="0" fontId="0" fillId="0" borderId="0" xfId="0" applyFill="1" applyAlignment="1"/>
    <xf numFmtId="0" fontId="2" fillId="0" borderId="0" xfId="0" applyFont="1" applyFill="1" applyAlignment="1"/>
    <xf numFmtId="4" fontId="0" fillId="0" borderId="0" xfId="0" applyNumberFormat="1" applyFill="1" applyAlignment="1"/>
    <xf numFmtId="10" fontId="9" fillId="0" borderId="0" xfId="2" applyNumberFormat="1" applyFont="1" applyFill="1"/>
    <xf numFmtId="9" fontId="9" fillId="0" borderId="0" xfId="2" applyFont="1" applyFill="1"/>
    <xf numFmtId="0" fontId="11" fillId="0" borderId="0" xfId="0" applyFont="1" applyFill="1" applyAlignment="1"/>
    <xf numFmtId="0" fontId="0" fillId="0" borderId="7" xfId="0" applyFill="1" applyBorder="1" applyAlignment="1">
      <alignment horizontal="center" vertical="center"/>
    </xf>
    <xf numFmtId="2" fontId="0" fillId="0" borderId="8" xfId="0" applyNumberForma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 wrapText="1"/>
    </xf>
    <xf numFmtId="215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4" fontId="8" fillId="0" borderId="1" xfId="0" applyNumberFormat="1" applyFont="1" applyFill="1" applyBorder="1" applyAlignment="1">
      <alignment horizontal="center" vertical="top"/>
    </xf>
    <xf numFmtId="10" fontId="8" fillId="0" borderId="1" xfId="0" applyNumberFormat="1" applyFont="1" applyFill="1" applyBorder="1">
      <alignment vertical="top"/>
    </xf>
    <xf numFmtId="4" fontId="10" fillId="0" borderId="0" xfId="0" applyNumberFormat="1" applyFont="1" applyFill="1" applyAlignment="1"/>
    <xf numFmtId="0" fontId="0" fillId="0" borderId="9" xfId="0" applyFill="1" applyBorder="1" applyAlignment="1">
      <alignment horizontal="center" vertical="center"/>
    </xf>
    <xf numFmtId="2" fontId="0" fillId="0" borderId="4" xfId="0" applyNumberForma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215" fontId="0" fillId="0" borderId="3" xfId="0" applyNumberForma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4" fontId="8" fillId="0" borderId="3" xfId="0" applyNumberFormat="1" applyFont="1" applyFill="1" applyBorder="1" applyAlignment="1">
      <alignment horizontal="center" vertical="top"/>
    </xf>
    <xf numFmtId="10" fontId="8" fillId="0" borderId="3" xfId="0" applyNumberFormat="1" applyFont="1" applyFill="1" applyBorder="1">
      <alignment vertical="top"/>
    </xf>
    <xf numFmtId="10" fontId="8" fillId="0" borderId="3" xfId="0" applyNumberFormat="1" applyFont="1" applyFill="1" applyBorder="1" applyAlignment="1">
      <alignment vertical="top"/>
    </xf>
    <xf numFmtId="0" fontId="0" fillId="0" borderId="10" xfId="0" applyFill="1" applyBorder="1" applyAlignment="1">
      <alignment horizontal="center" vertical="center"/>
    </xf>
    <xf numFmtId="215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4" fontId="8" fillId="0" borderId="4" xfId="0" applyNumberFormat="1" applyFont="1" applyFill="1" applyBorder="1" applyAlignment="1">
      <alignment horizontal="center" vertical="top"/>
    </xf>
    <xf numFmtId="10" fontId="8" fillId="0" borderId="4" xfId="0" applyNumberFormat="1" applyFont="1" applyFill="1" applyBorder="1" applyAlignment="1">
      <alignment vertical="top"/>
    </xf>
    <xf numFmtId="0" fontId="0" fillId="0" borderId="11" xfId="0" applyFill="1" applyBorder="1" applyAlignment="1">
      <alignment horizontal="center" vertical="center"/>
    </xf>
    <xf numFmtId="215" fontId="0" fillId="0" borderId="5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4" fontId="8" fillId="0" borderId="5" xfId="0" applyNumberFormat="1" applyFont="1" applyFill="1" applyBorder="1" applyAlignment="1">
      <alignment horizontal="center" vertical="top"/>
    </xf>
    <xf numFmtId="10" fontId="8" fillId="0" borderId="5" xfId="0" applyNumberFormat="1" applyFont="1" applyFill="1" applyBorder="1" applyAlignment="1">
      <alignment vertical="top"/>
    </xf>
    <xf numFmtId="0" fontId="0" fillId="0" borderId="6" xfId="0" applyFill="1" applyBorder="1" applyAlignment="1">
      <alignment horizontal="center" vertical="center"/>
    </xf>
    <xf numFmtId="2" fontId="0" fillId="0" borderId="6" xfId="0" applyNumberForma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215" fontId="0" fillId="0" borderId="6" xfId="0" applyNumberForma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4" fontId="8" fillId="0" borderId="6" xfId="0" applyNumberFormat="1" applyFont="1" applyFill="1" applyBorder="1" applyAlignment="1">
      <alignment horizontal="center" vertical="top"/>
    </xf>
    <xf numFmtId="10" fontId="8" fillId="0" borderId="6" xfId="0" applyNumberFormat="1" applyFont="1" applyFill="1" applyBorder="1" applyAlignment="1">
      <alignment vertical="top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/>
    <xf numFmtId="0" fontId="3" fillId="0" borderId="0" xfId="0" applyFont="1" applyFill="1" applyBorder="1" applyAlignment="1"/>
    <xf numFmtId="4" fontId="8" fillId="0" borderId="2" xfId="0" applyNumberFormat="1" applyFont="1" applyFill="1" applyBorder="1">
      <alignment vertical="top"/>
    </xf>
    <xf numFmtId="217" fontId="11" fillId="0" borderId="0" xfId="1" applyNumberFormat="1" applyFont="1" applyFill="1"/>
    <xf numFmtId="10" fontId="11" fillId="0" borderId="0" xfId="2" applyNumberFormat="1" applyFont="1" applyFill="1"/>
    <xf numFmtId="0" fontId="5" fillId="0" borderId="0" xfId="0" applyFont="1" applyFill="1" applyAlignment="1"/>
    <xf numFmtId="0" fontId="14" fillId="0" borderId="0" xfId="0" applyFont="1" applyFill="1" applyAlignment="1"/>
    <xf numFmtId="208" fontId="0" fillId="0" borderId="0" xfId="0" applyNumberFormat="1" applyFill="1" applyAlignment="1"/>
    <xf numFmtId="0" fontId="9" fillId="0" borderId="0" xfId="0" applyFont="1" applyFill="1" applyAlignment="1"/>
    <xf numFmtId="10" fontId="12" fillId="0" borderId="0" xfId="2" applyNumberFormat="1" applyFont="1" applyFill="1" applyAlignment="1"/>
    <xf numFmtId="0" fontId="4" fillId="0" borderId="0" xfId="0" applyFont="1" applyFill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wrapText="1"/>
    </xf>
    <xf numFmtId="1" fontId="3" fillId="0" borderId="1" xfId="0" applyNumberFormat="1" applyFont="1" applyFill="1" applyBorder="1" applyAlignment="1">
      <alignment horizontal="center" vertical="center" wrapText="1"/>
    </xf>
    <xf numFmtId="1" fontId="3" fillId="0" borderId="5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74"/>
  <sheetViews>
    <sheetView tabSelected="1" topLeftCell="A26" zoomScaleNormal="100" zoomScaleSheetLayoutView="100" workbookViewId="0">
      <selection activeCell="F44" sqref="F44"/>
    </sheetView>
  </sheetViews>
  <sheetFormatPr defaultRowHeight="12.75" x14ac:dyDescent="0.2"/>
  <cols>
    <col min="1" max="1" width="9.42578125" customWidth="1"/>
    <col min="2" max="2" width="9.85546875" customWidth="1"/>
    <col min="3" max="4" width="14.42578125" customWidth="1"/>
    <col min="5" max="5" width="23" customWidth="1"/>
    <col min="6" max="6" width="13.140625" customWidth="1"/>
    <col min="7" max="7" width="12.5703125" customWidth="1"/>
    <col min="8" max="8" width="12.42578125" customWidth="1"/>
    <col min="9" max="9" width="9.7109375" customWidth="1"/>
    <col min="10" max="10" width="19.42578125" customWidth="1"/>
    <col min="11" max="11" width="11.140625" customWidth="1"/>
    <col min="12" max="12" width="17" customWidth="1"/>
    <col min="13" max="13" width="19.28515625" customWidth="1"/>
    <col min="14" max="14" width="19.42578125" customWidth="1"/>
    <col min="15" max="15" width="10.140625" customWidth="1"/>
    <col min="16" max="16" width="12.28515625" customWidth="1"/>
    <col min="17" max="17" width="13" customWidth="1"/>
    <col min="18" max="18" width="19.28515625" customWidth="1"/>
    <col min="19" max="19" width="18.7109375" customWidth="1"/>
    <col min="20" max="20" width="29" customWidth="1"/>
    <col min="21" max="21" width="21.85546875" customWidth="1"/>
  </cols>
  <sheetData>
    <row r="1" spans="1:21" ht="33" customHeight="1" x14ac:dyDescent="0.25">
      <c r="A1" s="68" t="s">
        <v>24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15"/>
      <c r="U1" s="15"/>
    </row>
    <row r="2" spans="1:21" ht="11.25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5" t="s">
        <v>3</v>
      </c>
      <c r="T2" s="15"/>
      <c r="U2" s="15"/>
    </row>
    <row r="3" spans="1:21" ht="39.75" customHeight="1" x14ac:dyDescent="0.2">
      <c r="A3" s="69" t="s">
        <v>4</v>
      </c>
      <c r="B3" s="69" t="s">
        <v>5</v>
      </c>
      <c r="C3" s="69" t="s">
        <v>6</v>
      </c>
      <c r="D3" s="69" t="s">
        <v>28</v>
      </c>
      <c r="E3" s="69" t="s">
        <v>7</v>
      </c>
      <c r="F3" s="69" t="s">
        <v>8</v>
      </c>
      <c r="G3" s="69" t="s">
        <v>9</v>
      </c>
      <c r="H3" s="69" t="s">
        <v>10</v>
      </c>
      <c r="I3" s="69" t="s">
        <v>11</v>
      </c>
      <c r="J3" s="69" t="s">
        <v>12</v>
      </c>
      <c r="K3" s="69" t="s">
        <v>13</v>
      </c>
      <c r="L3" s="69" t="s">
        <v>14</v>
      </c>
      <c r="M3" s="71" t="s">
        <v>15</v>
      </c>
      <c r="N3" s="72"/>
      <c r="O3" s="69" t="s">
        <v>16</v>
      </c>
      <c r="P3" s="69" t="s">
        <v>17</v>
      </c>
      <c r="Q3" s="69" t="s">
        <v>18</v>
      </c>
      <c r="R3" s="71" t="s">
        <v>19</v>
      </c>
      <c r="S3" s="72"/>
      <c r="T3" s="15"/>
      <c r="U3" s="15"/>
    </row>
    <row r="4" spans="1:21" ht="50.25" customHeight="1" x14ac:dyDescent="0.2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6" t="s">
        <v>20</v>
      </c>
      <c r="N4" s="6" t="s">
        <v>21</v>
      </c>
      <c r="O4" s="70"/>
      <c r="P4" s="70"/>
      <c r="Q4" s="70"/>
      <c r="R4" s="6" t="s">
        <v>20</v>
      </c>
      <c r="S4" s="6" t="s">
        <v>21</v>
      </c>
      <c r="T4" s="15"/>
      <c r="U4" s="15"/>
    </row>
    <row r="5" spans="1:21" ht="26.25" customHeight="1" x14ac:dyDescent="0.2">
      <c r="A5" s="75">
        <v>2010</v>
      </c>
      <c r="B5" s="21">
        <v>1</v>
      </c>
      <c r="C5" s="22" t="s">
        <v>22</v>
      </c>
      <c r="D5" s="23" t="s">
        <v>29</v>
      </c>
      <c r="E5" s="24" t="s">
        <v>30</v>
      </c>
      <c r="F5" s="25">
        <v>40184</v>
      </c>
      <c r="G5" s="25">
        <f t="shared" ref="G5:G11" si="0">+F5+H5</f>
        <v>40198</v>
      </c>
      <c r="H5" s="26">
        <v>14</v>
      </c>
      <c r="I5" s="26" t="s">
        <v>0</v>
      </c>
      <c r="J5" s="27" t="s">
        <v>2</v>
      </c>
      <c r="K5" s="28">
        <v>0</v>
      </c>
      <c r="L5" s="27" t="s">
        <v>2</v>
      </c>
      <c r="M5" s="9">
        <v>107605000000</v>
      </c>
      <c r="N5" s="9">
        <v>108002535912</v>
      </c>
      <c r="O5" s="28">
        <v>1</v>
      </c>
      <c r="P5" s="28">
        <v>9.5000000000000001E-2</v>
      </c>
      <c r="Q5" s="28">
        <v>9.5000000000000001E-2</v>
      </c>
      <c r="R5" s="9">
        <v>169975000000</v>
      </c>
      <c r="S5" s="9">
        <v>170602955640</v>
      </c>
      <c r="T5" s="4">
        <f t="shared" ref="T5:T57" si="1">Q5*M5</f>
        <v>10222475000</v>
      </c>
      <c r="U5" s="29"/>
    </row>
    <row r="6" spans="1:21" ht="26.25" customHeight="1" x14ac:dyDescent="0.2">
      <c r="A6" s="76"/>
      <c r="B6" s="30">
        <v>2</v>
      </c>
      <c r="C6" s="31" t="s">
        <v>22</v>
      </c>
      <c r="D6" s="32" t="s">
        <v>29</v>
      </c>
      <c r="E6" s="33" t="s">
        <v>30</v>
      </c>
      <c r="F6" s="34">
        <v>40191</v>
      </c>
      <c r="G6" s="34">
        <f t="shared" si="0"/>
        <v>40205</v>
      </c>
      <c r="H6" s="35">
        <v>14</v>
      </c>
      <c r="I6" s="35" t="s">
        <v>0</v>
      </c>
      <c r="J6" s="36" t="s">
        <v>2</v>
      </c>
      <c r="K6" s="37">
        <v>0</v>
      </c>
      <c r="L6" s="36" t="s">
        <v>2</v>
      </c>
      <c r="M6" s="10">
        <v>52790000000</v>
      </c>
      <c r="N6" s="10">
        <v>52985027376</v>
      </c>
      <c r="O6" s="37">
        <v>1</v>
      </c>
      <c r="P6" s="37">
        <v>9.5000000000000001E-2</v>
      </c>
      <c r="Q6" s="37">
        <v>9.5000000000000001E-2</v>
      </c>
      <c r="R6" s="10">
        <f>+R5+M6-62370000000</f>
        <v>160395000000</v>
      </c>
      <c r="S6" s="10">
        <f>+S5+N6-62600419728</f>
        <v>160987563288</v>
      </c>
      <c r="T6" s="4">
        <f t="shared" si="1"/>
        <v>5015050000</v>
      </c>
      <c r="U6" s="29"/>
    </row>
    <row r="7" spans="1:21" ht="26.25" customHeight="1" x14ac:dyDescent="0.2">
      <c r="A7" s="76"/>
      <c r="B7" s="30">
        <v>3</v>
      </c>
      <c r="C7" s="31" t="s">
        <v>22</v>
      </c>
      <c r="D7" s="32" t="s">
        <v>29</v>
      </c>
      <c r="E7" s="33" t="s">
        <v>30</v>
      </c>
      <c r="F7" s="34">
        <v>40198</v>
      </c>
      <c r="G7" s="34">
        <f t="shared" si="0"/>
        <v>40212</v>
      </c>
      <c r="H7" s="35">
        <v>14</v>
      </c>
      <c r="I7" s="35" t="s">
        <v>0</v>
      </c>
      <c r="J7" s="36" t="s">
        <v>2</v>
      </c>
      <c r="K7" s="37">
        <v>0</v>
      </c>
      <c r="L7" s="36" t="s">
        <v>2</v>
      </c>
      <c r="M7" s="10">
        <v>94180000000</v>
      </c>
      <c r="N7" s="10">
        <v>94527938592</v>
      </c>
      <c r="O7" s="37">
        <v>1</v>
      </c>
      <c r="P7" s="37">
        <v>9.5000000000000001E-2</v>
      </c>
      <c r="Q7" s="37">
        <v>9.5000000000000001E-2</v>
      </c>
      <c r="R7" s="10">
        <f>R6-M5+M7</f>
        <v>146970000000</v>
      </c>
      <c r="S7" s="10">
        <f>S6-N5+N7</f>
        <v>147512965968</v>
      </c>
      <c r="T7" s="4">
        <f t="shared" si="1"/>
        <v>8947100000</v>
      </c>
      <c r="U7" s="29"/>
    </row>
    <row r="8" spans="1:21" ht="26.25" customHeight="1" x14ac:dyDescent="0.2">
      <c r="A8" s="76"/>
      <c r="B8" s="30">
        <v>4</v>
      </c>
      <c r="C8" s="31" t="s">
        <v>22</v>
      </c>
      <c r="D8" s="32" t="s">
        <v>29</v>
      </c>
      <c r="E8" s="33" t="s">
        <v>30</v>
      </c>
      <c r="F8" s="34">
        <v>40205</v>
      </c>
      <c r="G8" s="34">
        <f t="shared" si="0"/>
        <v>40219</v>
      </c>
      <c r="H8" s="35">
        <v>14</v>
      </c>
      <c r="I8" s="35" t="s">
        <v>0</v>
      </c>
      <c r="J8" s="36" t="s">
        <v>2</v>
      </c>
      <c r="K8" s="37">
        <v>0</v>
      </c>
      <c r="L8" s="36" t="s">
        <v>2</v>
      </c>
      <c r="M8" s="10">
        <v>73990000000</v>
      </c>
      <c r="N8" s="10">
        <v>74263348656</v>
      </c>
      <c r="O8" s="37">
        <v>1</v>
      </c>
      <c r="P8" s="37">
        <v>9.5000000000000001E-2</v>
      </c>
      <c r="Q8" s="37">
        <v>9.5000000000000001E-2</v>
      </c>
      <c r="R8" s="10">
        <f>+R7+M8-M6</f>
        <v>168170000000</v>
      </c>
      <c r="S8" s="10">
        <f>+S7+N8-N6</f>
        <v>168791287248</v>
      </c>
      <c r="T8" s="4">
        <f t="shared" si="1"/>
        <v>7029050000</v>
      </c>
      <c r="U8" s="29"/>
    </row>
    <row r="9" spans="1:21" ht="26.25" customHeight="1" x14ac:dyDescent="0.2">
      <c r="A9" s="76"/>
      <c r="B9" s="30">
        <v>5</v>
      </c>
      <c r="C9" s="31" t="s">
        <v>22</v>
      </c>
      <c r="D9" s="32" t="s">
        <v>29</v>
      </c>
      <c r="E9" s="33" t="s">
        <v>30</v>
      </c>
      <c r="F9" s="34">
        <v>40212</v>
      </c>
      <c r="G9" s="34">
        <f t="shared" si="0"/>
        <v>40226</v>
      </c>
      <c r="H9" s="35">
        <v>14</v>
      </c>
      <c r="I9" s="35" t="s">
        <v>0</v>
      </c>
      <c r="J9" s="36" t="s">
        <v>2</v>
      </c>
      <c r="K9" s="37">
        <v>0</v>
      </c>
      <c r="L9" s="36" t="s">
        <v>2</v>
      </c>
      <c r="M9" s="10">
        <v>78780000000</v>
      </c>
      <c r="N9" s="10">
        <v>79071044832</v>
      </c>
      <c r="O9" s="37">
        <v>1</v>
      </c>
      <c r="P9" s="37">
        <v>9.5000000000000001E-2</v>
      </c>
      <c r="Q9" s="37">
        <v>9.5000000000000001E-2</v>
      </c>
      <c r="R9" s="10">
        <f>+R8-M7+M9</f>
        <v>152770000000</v>
      </c>
      <c r="S9" s="10">
        <f>+S8-N7+N9</f>
        <v>153334393488</v>
      </c>
      <c r="T9" s="4">
        <f t="shared" si="1"/>
        <v>7484100000</v>
      </c>
      <c r="U9" s="29"/>
    </row>
    <row r="10" spans="1:21" ht="26.25" customHeight="1" x14ac:dyDescent="0.2">
      <c r="A10" s="76"/>
      <c r="B10" s="30">
        <v>6</v>
      </c>
      <c r="C10" s="31" t="s">
        <v>22</v>
      </c>
      <c r="D10" s="32" t="s">
        <v>29</v>
      </c>
      <c r="E10" s="33" t="s">
        <v>30</v>
      </c>
      <c r="F10" s="34">
        <v>40219</v>
      </c>
      <c r="G10" s="34">
        <f t="shared" si="0"/>
        <v>40233</v>
      </c>
      <c r="H10" s="35">
        <v>14</v>
      </c>
      <c r="I10" s="35" t="s">
        <v>0</v>
      </c>
      <c r="J10" s="36" t="s">
        <v>2</v>
      </c>
      <c r="K10" s="37">
        <v>0</v>
      </c>
      <c r="L10" s="36" t="s">
        <v>2</v>
      </c>
      <c r="M10" s="10">
        <v>51175000000</v>
      </c>
      <c r="N10" s="10">
        <v>51364060920</v>
      </c>
      <c r="O10" s="37">
        <v>1</v>
      </c>
      <c r="P10" s="37">
        <v>9.5000000000000001E-2</v>
      </c>
      <c r="Q10" s="37">
        <v>9.5000000000000001E-2</v>
      </c>
      <c r="R10" s="10">
        <f>R9-M8+M10</f>
        <v>129955000000</v>
      </c>
      <c r="S10" s="10">
        <f>S9-N8+N10</f>
        <v>130435105752</v>
      </c>
      <c r="T10" s="4">
        <f t="shared" si="1"/>
        <v>4861625000</v>
      </c>
      <c r="U10" s="29"/>
    </row>
    <row r="11" spans="1:21" ht="26.25" customHeight="1" x14ac:dyDescent="0.2">
      <c r="A11" s="76"/>
      <c r="B11" s="30">
        <v>7</v>
      </c>
      <c r="C11" s="31" t="s">
        <v>22</v>
      </c>
      <c r="D11" s="32" t="s">
        <v>29</v>
      </c>
      <c r="E11" s="33" t="s">
        <v>30</v>
      </c>
      <c r="F11" s="34">
        <v>40226</v>
      </c>
      <c r="G11" s="34">
        <f t="shared" si="0"/>
        <v>40240</v>
      </c>
      <c r="H11" s="35">
        <v>14</v>
      </c>
      <c r="I11" s="35" t="s">
        <v>0</v>
      </c>
      <c r="J11" s="36" t="s">
        <v>2</v>
      </c>
      <c r="K11" s="37">
        <v>0</v>
      </c>
      <c r="L11" s="36" t="s">
        <v>2</v>
      </c>
      <c r="M11" s="10">
        <v>72335000000</v>
      </c>
      <c r="N11" s="10">
        <v>72602234424</v>
      </c>
      <c r="O11" s="37">
        <v>1</v>
      </c>
      <c r="P11" s="37">
        <v>9.5000000000000001E-2</v>
      </c>
      <c r="Q11" s="37">
        <v>9.5000000000000001E-2</v>
      </c>
      <c r="R11" s="10">
        <f>+R10+M11-M9</f>
        <v>123510000000</v>
      </c>
      <c r="S11" s="10">
        <f>+S10+N11-N9</f>
        <v>123966295344</v>
      </c>
      <c r="T11" s="4">
        <f t="shared" si="1"/>
        <v>6871825000</v>
      </c>
      <c r="U11" s="29"/>
    </row>
    <row r="12" spans="1:21" ht="26.25" customHeight="1" x14ac:dyDescent="0.2">
      <c r="A12" s="76"/>
      <c r="B12" s="30">
        <v>8</v>
      </c>
      <c r="C12" s="31" t="s">
        <v>22</v>
      </c>
      <c r="D12" s="32" t="s">
        <v>29</v>
      </c>
      <c r="E12" s="33" t="s">
        <v>30</v>
      </c>
      <c r="F12" s="34">
        <v>40233</v>
      </c>
      <c r="G12" s="34">
        <f t="shared" ref="G12:G18" si="2">+F12+H12</f>
        <v>40247</v>
      </c>
      <c r="H12" s="35">
        <v>14</v>
      </c>
      <c r="I12" s="35" t="s">
        <v>0</v>
      </c>
      <c r="J12" s="36" t="s">
        <v>2</v>
      </c>
      <c r="K12" s="37">
        <v>0</v>
      </c>
      <c r="L12" s="36" t="s">
        <v>2</v>
      </c>
      <c r="M12" s="10">
        <v>72840000000</v>
      </c>
      <c r="N12" s="10">
        <v>73109100096</v>
      </c>
      <c r="O12" s="37">
        <v>1</v>
      </c>
      <c r="P12" s="37">
        <v>9.5000000000000001E-2</v>
      </c>
      <c r="Q12" s="37">
        <v>9.5000000000000001E-2</v>
      </c>
      <c r="R12" s="10">
        <f>+R11-M10+M12</f>
        <v>145175000000</v>
      </c>
      <c r="S12" s="10">
        <f>+S11-N10+N12</f>
        <v>145711334520</v>
      </c>
      <c r="T12" s="4">
        <f t="shared" si="1"/>
        <v>6919800000</v>
      </c>
      <c r="U12" s="29"/>
    </row>
    <row r="13" spans="1:21" ht="26.25" customHeight="1" x14ac:dyDescent="0.2">
      <c r="A13" s="76"/>
      <c r="B13" s="30">
        <v>9</v>
      </c>
      <c r="C13" s="31" t="s">
        <v>22</v>
      </c>
      <c r="D13" s="32" t="s">
        <v>29</v>
      </c>
      <c r="E13" s="33" t="s">
        <v>30</v>
      </c>
      <c r="F13" s="34">
        <v>40240</v>
      </c>
      <c r="G13" s="34">
        <f t="shared" si="2"/>
        <v>40254</v>
      </c>
      <c r="H13" s="35">
        <v>14</v>
      </c>
      <c r="I13" s="35" t="s">
        <v>0</v>
      </c>
      <c r="J13" s="36" t="s">
        <v>2</v>
      </c>
      <c r="K13" s="37">
        <v>0</v>
      </c>
      <c r="L13" s="36" t="s">
        <v>2</v>
      </c>
      <c r="M13" s="10">
        <v>82470000000</v>
      </c>
      <c r="N13" s="10">
        <v>82774677168</v>
      </c>
      <c r="O13" s="37">
        <v>1</v>
      </c>
      <c r="P13" s="37">
        <v>9.5000000000000001E-2</v>
      </c>
      <c r="Q13" s="37">
        <v>9.5000000000000001E-2</v>
      </c>
      <c r="R13" s="10">
        <f>R12-M11+M13</f>
        <v>155310000000</v>
      </c>
      <c r="S13" s="10">
        <f>S12-N11+N13</f>
        <v>155883777264</v>
      </c>
      <c r="T13" s="4">
        <f t="shared" si="1"/>
        <v>7834650000</v>
      </c>
      <c r="U13" s="29"/>
    </row>
    <row r="14" spans="1:21" ht="26.25" customHeight="1" x14ac:dyDescent="0.2">
      <c r="A14" s="76"/>
      <c r="B14" s="30">
        <v>10</v>
      </c>
      <c r="C14" s="31" t="s">
        <v>22</v>
      </c>
      <c r="D14" s="32" t="s">
        <v>29</v>
      </c>
      <c r="E14" s="33" t="s">
        <v>30</v>
      </c>
      <c r="F14" s="34">
        <v>40247</v>
      </c>
      <c r="G14" s="34">
        <f t="shared" si="2"/>
        <v>40261</v>
      </c>
      <c r="H14" s="35">
        <v>14</v>
      </c>
      <c r="I14" s="35" t="s">
        <v>0</v>
      </c>
      <c r="J14" s="36" t="s">
        <v>2</v>
      </c>
      <c r="K14" s="37">
        <v>0</v>
      </c>
      <c r="L14" s="36" t="s">
        <v>2</v>
      </c>
      <c r="M14" s="10">
        <v>61420000000</v>
      </c>
      <c r="N14" s="10">
        <v>61646910048</v>
      </c>
      <c r="O14" s="37">
        <v>1</v>
      </c>
      <c r="P14" s="37">
        <v>9.5000000000000001E-2</v>
      </c>
      <c r="Q14" s="37">
        <v>9.5000000000000001E-2</v>
      </c>
      <c r="R14" s="10">
        <f>+R13+M14-M12</f>
        <v>143890000000</v>
      </c>
      <c r="S14" s="10">
        <f>+S13+N14-N12</f>
        <v>144421587216</v>
      </c>
      <c r="T14" s="4">
        <f t="shared" si="1"/>
        <v>5834900000</v>
      </c>
      <c r="U14" s="29"/>
    </row>
    <row r="15" spans="1:21" ht="26.25" customHeight="1" x14ac:dyDescent="0.2">
      <c r="A15" s="76"/>
      <c r="B15" s="30">
        <v>11</v>
      </c>
      <c r="C15" s="31" t="s">
        <v>22</v>
      </c>
      <c r="D15" s="32" t="s">
        <v>29</v>
      </c>
      <c r="E15" s="33" t="s">
        <v>30</v>
      </c>
      <c r="F15" s="34">
        <v>40254</v>
      </c>
      <c r="G15" s="34">
        <f t="shared" si="2"/>
        <v>40268</v>
      </c>
      <c r="H15" s="35">
        <v>14</v>
      </c>
      <c r="I15" s="35" t="s">
        <v>0</v>
      </c>
      <c r="J15" s="36" t="s">
        <v>2</v>
      </c>
      <c r="K15" s="37">
        <v>0</v>
      </c>
      <c r="L15" s="36" t="s">
        <v>2</v>
      </c>
      <c r="M15" s="10">
        <v>45530000000</v>
      </c>
      <c r="N15" s="10">
        <v>45698206032</v>
      </c>
      <c r="O15" s="37">
        <v>1</v>
      </c>
      <c r="P15" s="37">
        <v>9.5000000000000001E-2</v>
      </c>
      <c r="Q15" s="37">
        <v>9.5000000000000001E-2</v>
      </c>
      <c r="R15" s="10">
        <f>R14-M13+M15</f>
        <v>106950000000</v>
      </c>
      <c r="S15" s="10">
        <f>S14-N13+N15</f>
        <v>107345116080</v>
      </c>
      <c r="T15" s="4">
        <f t="shared" si="1"/>
        <v>4325350000</v>
      </c>
      <c r="U15" s="29"/>
    </row>
    <row r="16" spans="1:21" ht="26.25" customHeight="1" x14ac:dyDescent="0.2">
      <c r="A16" s="76"/>
      <c r="B16" s="30">
        <v>12</v>
      </c>
      <c r="C16" s="31" t="s">
        <v>22</v>
      </c>
      <c r="D16" s="32" t="s">
        <v>29</v>
      </c>
      <c r="E16" s="33" t="s">
        <v>30</v>
      </c>
      <c r="F16" s="34">
        <v>40261</v>
      </c>
      <c r="G16" s="34">
        <f t="shared" si="2"/>
        <v>40275</v>
      </c>
      <c r="H16" s="35">
        <v>14</v>
      </c>
      <c r="I16" s="35" t="s">
        <v>0</v>
      </c>
      <c r="J16" s="36" t="s">
        <v>2</v>
      </c>
      <c r="K16" s="37">
        <v>0</v>
      </c>
      <c r="L16" s="36" t="s">
        <v>2</v>
      </c>
      <c r="M16" s="10">
        <v>88340000000</v>
      </c>
      <c r="N16" s="10">
        <v>88649190000</v>
      </c>
      <c r="O16" s="37">
        <v>1</v>
      </c>
      <c r="P16" s="37">
        <v>0.09</v>
      </c>
      <c r="Q16" s="37">
        <v>0.09</v>
      </c>
      <c r="R16" s="10">
        <f>+R15-M14+M16</f>
        <v>133870000000</v>
      </c>
      <c r="S16" s="10">
        <f>+S15-N14+N16</f>
        <v>134347396032</v>
      </c>
      <c r="T16" s="4">
        <f t="shared" si="1"/>
        <v>7950600000</v>
      </c>
      <c r="U16" s="29"/>
    </row>
    <row r="17" spans="1:21" ht="26.25" customHeight="1" x14ac:dyDescent="0.2">
      <c r="A17" s="76"/>
      <c r="B17" s="30">
        <v>13</v>
      </c>
      <c r="C17" s="31" t="s">
        <v>22</v>
      </c>
      <c r="D17" s="32" t="s">
        <v>29</v>
      </c>
      <c r="E17" s="33" t="s">
        <v>30</v>
      </c>
      <c r="F17" s="34">
        <v>40268</v>
      </c>
      <c r="G17" s="34">
        <f t="shared" si="2"/>
        <v>40282</v>
      </c>
      <c r="H17" s="35">
        <v>14</v>
      </c>
      <c r="I17" s="35" t="s">
        <v>0</v>
      </c>
      <c r="J17" s="36" t="s">
        <v>2</v>
      </c>
      <c r="K17" s="37">
        <v>0</v>
      </c>
      <c r="L17" s="36" t="s">
        <v>2</v>
      </c>
      <c r="M17" s="10">
        <v>51220000000</v>
      </c>
      <c r="N17" s="10">
        <v>51399270000</v>
      </c>
      <c r="O17" s="37">
        <v>1</v>
      </c>
      <c r="P17" s="37">
        <v>0.09</v>
      </c>
      <c r="Q17" s="37">
        <v>0.09</v>
      </c>
      <c r="R17" s="10">
        <f>+R16+M17-M15</f>
        <v>139560000000</v>
      </c>
      <c r="S17" s="10">
        <f>+S16+N17-N15</f>
        <v>140048460000</v>
      </c>
      <c r="T17" s="4">
        <f t="shared" si="1"/>
        <v>4609800000</v>
      </c>
      <c r="U17" s="29"/>
    </row>
    <row r="18" spans="1:21" ht="26.25" customHeight="1" x14ac:dyDescent="0.2">
      <c r="A18" s="76"/>
      <c r="B18" s="30">
        <v>14</v>
      </c>
      <c r="C18" s="31" t="s">
        <v>22</v>
      </c>
      <c r="D18" s="32" t="s">
        <v>29</v>
      </c>
      <c r="E18" s="33" t="s">
        <v>30</v>
      </c>
      <c r="F18" s="34">
        <v>40275</v>
      </c>
      <c r="G18" s="34">
        <f t="shared" si="2"/>
        <v>40289</v>
      </c>
      <c r="H18" s="35">
        <v>14</v>
      </c>
      <c r="I18" s="35" t="s">
        <v>0</v>
      </c>
      <c r="J18" s="36" t="s">
        <v>2</v>
      </c>
      <c r="K18" s="37">
        <v>0</v>
      </c>
      <c r="L18" s="36" t="s">
        <v>2</v>
      </c>
      <c r="M18" s="10">
        <v>89110000000</v>
      </c>
      <c r="N18" s="10">
        <v>89421885000</v>
      </c>
      <c r="O18" s="37">
        <v>1</v>
      </c>
      <c r="P18" s="37">
        <v>0.09</v>
      </c>
      <c r="Q18" s="37">
        <v>0.09</v>
      </c>
      <c r="R18" s="10">
        <f>R17-M16+M18</f>
        <v>140330000000</v>
      </c>
      <c r="S18" s="10">
        <f>S17-N16+N18</f>
        <v>140821155000</v>
      </c>
      <c r="T18" s="4">
        <f t="shared" si="1"/>
        <v>8019900000</v>
      </c>
      <c r="U18" s="29"/>
    </row>
    <row r="19" spans="1:21" ht="26.25" customHeight="1" x14ac:dyDescent="0.2">
      <c r="A19" s="76"/>
      <c r="B19" s="30">
        <v>16</v>
      </c>
      <c r="C19" s="31" t="s">
        <v>22</v>
      </c>
      <c r="D19" s="32" t="s">
        <v>29</v>
      </c>
      <c r="E19" s="33" t="s">
        <v>30</v>
      </c>
      <c r="F19" s="34">
        <v>40282</v>
      </c>
      <c r="G19" s="34">
        <f>+F19+H19</f>
        <v>40296</v>
      </c>
      <c r="H19" s="35">
        <v>14</v>
      </c>
      <c r="I19" s="35" t="s">
        <v>0</v>
      </c>
      <c r="J19" s="36" t="s">
        <v>2</v>
      </c>
      <c r="K19" s="37">
        <v>0</v>
      </c>
      <c r="L19" s="36" t="s">
        <v>2</v>
      </c>
      <c r="M19" s="10">
        <v>49520000000</v>
      </c>
      <c r="N19" s="10">
        <v>49683693312</v>
      </c>
      <c r="O19" s="37">
        <v>1</v>
      </c>
      <c r="P19" s="37">
        <v>8.5000000000000006E-2</v>
      </c>
      <c r="Q19" s="37">
        <v>8.5000000000000006E-2</v>
      </c>
      <c r="R19" s="10">
        <f>+R18-M17+M19</f>
        <v>138630000000</v>
      </c>
      <c r="S19" s="10">
        <f>+S18-N17+N19</f>
        <v>139105578312</v>
      </c>
      <c r="T19" s="4">
        <f t="shared" si="1"/>
        <v>4209200000.0000005</v>
      </c>
      <c r="U19" s="29"/>
    </row>
    <row r="20" spans="1:21" ht="26.25" customHeight="1" x14ac:dyDescent="0.2">
      <c r="A20" s="76"/>
      <c r="B20" s="30">
        <v>15</v>
      </c>
      <c r="C20" s="31" t="s">
        <v>25</v>
      </c>
      <c r="D20" s="32" t="s">
        <v>2</v>
      </c>
      <c r="E20" s="33" t="s">
        <v>26</v>
      </c>
      <c r="F20" s="34">
        <v>40287</v>
      </c>
      <c r="G20" s="34" t="s">
        <v>2</v>
      </c>
      <c r="H20" s="35" t="s">
        <v>2</v>
      </c>
      <c r="I20" s="35" t="s">
        <v>27</v>
      </c>
      <c r="J20" s="36">
        <v>10701120000</v>
      </c>
      <c r="K20" s="37">
        <v>0</v>
      </c>
      <c r="L20" s="36" t="s">
        <v>2</v>
      </c>
      <c r="M20" s="10">
        <v>10943909487.76</v>
      </c>
      <c r="N20" s="10">
        <v>10701120000</v>
      </c>
      <c r="O20" s="37">
        <v>1</v>
      </c>
      <c r="P20" s="37">
        <v>9.0499999999999997E-2</v>
      </c>
      <c r="Q20" s="37">
        <v>8.8900000000000007E-2</v>
      </c>
      <c r="R20" s="10">
        <v>138630000000</v>
      </c>
      <c r="S20" s="10">
        <v>139105578312</v>
      </c>
      <c r="T20" s="4">
        <f t="shared" si="1"/>
        <v>972913553.46186411</v>
      </c>
      <c r="U20" s="29"/>
    </row>
    <row r="21" spans="1:21" ht="26.25" customHeight="1" x14ac:dyDescent="0.2">
      <c r="A21" s="76"/>
      <c r="B21" s="30">
        <v>17</v>
      </c>
      <c r="C21" s="31" t="s">
        <v>22</v>
      </c>
      <c r="D21" s="32" t="s">
        <v>29</v>
      </c>
      <c r="E21" s="33" t="s">
        <v>30</v>
      </c>
      <c r="F21" s="34">
        <v>40289</v>
      </c>
      <c r="G21" s="34">
        <f t="shared" ref="G21:G27" si="3">+F21+H21</f>
        <v>40303</v>
      </c>
      <c r="H21" s="35">
        <v>14</v>
      </c>
      <c r="I21" s="35" t="s">
        <v>0</v>
      </c>
      <c r="J21" s="36" t="s">
        <v>2</v>
      </c>
      <c r="K21" s="37">
        <v>0</v>
      </c>
      <c r="L21" s="36" t="s">
        <v>2</v>
      </c>
      <c r="M21" s="10">
        <v>83880000000</v>
      </c>
      <c r="N21" s="10">
        <v>84157273728</v>
      </c>
      <c r="O21" s="37">
        <v>1</v>
      </c>
      <c r="P21" s="37">
        <v>8.5000000000000006E-2</v>
      </c>
      <c r="Q21" s="37">
        <v>8.5000000000000006E-2</v>
      </c>
      <c r="R21" s="10">
        <f>R19-M18+M21</f>
        <v>133400000000</v>
      </c>
      <c r="S21" s="10">
        <f>S19-N18+N21</f>
        <v>133840967040</v>
      </c>
      <c r="T21" s="4">
        <f t="shared" si="1"/>
        <v>7129800000.000001</v>
      </c>
      <c r="U21" s="29"/>
    </row>
    <row r="22" spans="1:21" ht="26.25" customHeight="1" x14ac:dyDescent="0.2">
      <c r="A22" s="76"/>
      <c r="B22" s="30">
        <v>18</v>
      </c>
      <c r="C22" s="31" t="s">
        <v>22</v>
      </c>
      <c r="D22" s="32" t="s">
        <v>29</v>
      </c>
      <c r="E22" s="33" t="s">
        <v>30</v>
      </c>
      <c r="F22" s="34">
        <v>40296</v>
      </c>
      <c r="G22" s="34">
        <f t="shared" si="3"/>
        <v>40310</v>
      </c>
      <c r="H22" s="35">
        <v>14</v>
      </c>
      <c r="I22" s="35" t="s">
        <v>0</v>
      </c>
      <c r="J22" s="36" t="s">
        <v>2</v>
      </c>
      <c r="K22" s="37">
        <v>0</v>
      </c>
      <c r="L22" s="36" t="s">
        <v>2</v>
      </c>
      <c r="M22" s="10">
        <v>65050000000</v>
      </c>
      <c r="N22" s="10">
        <v>65265029280</v>
      </c>
      <c r="O22" s="37">
        <v>1</v>
      </c>
      <c r="P22" s="37">
        <v>8.5000000000000006E-2</v>
      </c>
      <c r="Q22" s="37">
        <v>8.5000000000000006E-2</v>
      </c>
      <c r="R22" s="10">
        <f>+R21-M19+M22</f>
        <v>148930000000</v>
      </c>
      <c r="S22" s="10">
        <f>+S21-N19+N22</f>
        <v>149422303008</v>
      </c>
      <c r="T22" s="4">
        <f t="shared" si="1"/>
        <v>5529250000</v>
      </c>
      <c r="U22" s="29"/>
    </row>
    <row r="23" spans="1:21" ht="26.25" customHeight="1" x14ac:dyDescent="0.2">
      <c r="A23" s="76"/>
      <c r="B23" s="30">
        <v>19</v>
      </c>
      <c r="C23" s="31" t="s">
        <v>22</v>
      </c>
      <c r="D23" s="32" t="s">
        <v>29</v>
      </c>
      <c r="E23" s="33" t="s">
        <v>30</v>
      </c>
      <c r="F23" s="34">
        <v>40303</v>
      </c>
      <c r="G23" s="34">
        <f t="shared" si="3"/>
        <v>40317</v>
      </c>
      <c r="H23" s="35">
        <v>14</v>
      </c>
      <c r="I23" s="35" t="s">
        <v>0</v>
      </c>
      <c r="J23" s="36" t="s">
        <v>2</v>
      </c>
      <c r="K23" s="37">
        <v>0</v>
      </c>
      <c r="L23" s="36" t="s">
        <v>2</v>
      </c>
      <c r="M23" s="10">
        <v>71910000000</v>
      </c>
      <c r="N23" s="10">
        <v>72147705696</v>
      </c>
      <c r="O23" s="37">
        <v>1</v>
      </c>
      <c r="P23" s="37">
        <v>8.5000000000000006E-2</v>
      </c>
      <c r="Q23" s="37">
        <v>8.5000000000000006E-2</v>
      </c>
      <c r="R23" s="10">
        <f>R22-M21+M23</f>
        <v>136960000000</v>
      </c>
      <c r="S23" s="10">
        <f>S22-N21+N23</f>
        <v>137412734976</v>
      </c>
      <c r="T23" s="4">
        <f t="shared" si="1"/>
        <v>6112350000</v>
      </c>
      <c r="U23" s="29"/>
    </row>
    <row r="24" spans="1:21" ht="26.25" customHeight="1" x14ac:dyDescent="0.2">
      <c r="A24" s="76"/>
      <c r="B24" s="30">
        <v>20</v>
      </c>
      <c r="C24" s="31" t="s">
        <v>22</v>
      </c>
      <c r="D24" s="32" t="s">
        <v>29</v>
      </c>
      <c r="E24" s="33" t="s">
        <v>30</v>
      </c>
      <c r="F24" s="34">
        <v>40310</v>
      </c>
      <c r="G24" s="34">
        <f t="shared" si="3"/>
        <v>40324</v>
      </c>
      <c r="H24" s="35">
        <v>14</v>
      </c>
      <c r="I24" s="35" t="s">
        <v>0</v>
      </c>
      <c r="J24" s="36" t="s">
        <v>2</v>
      </c>
      <c r="K24" s="37">
        <v>0</v>
      </c>
      <c r="L24" s="36" t="s">
        <v>2</v>
      </c>
      <c r="M24" s="10">
        <v>68330000000</v>
      </c>
      <c r="N24" s="10">
        <v>68542581463</v>
      </c>
      <c r="O24" s="37">
        <v>1</v>
      </c>
      <c r="P24" s="37">
        <v>0.08</v>
      </c>
      <c r="Q24" s="37">
        <v>0.08</v>
      </c>
      <c r="R24" s="10">
        <f>R23-M22+M24</f>
        <v>140240000000</v>
      </c>
      <c r="S24" s="10">
        <f>S23-N22+N24</f>
        <v>140690287159</v>
      </c>
      <c r="T24" s="4">
        <f t="shared" si="1"/>
        <v>5466400000</v>
      </c>
      <c r="U24" s="29"/>
    </row>
    <row r="25" spans="1:21" ht="26.25" customHeight="1" x14ac:dyDescent="0.2">
      <c r="A25" s="76"/>
      <c r="B25" s="30">
        <v>21</v>
      </c>
      <c r="C25" s="31" t="s">
        <v>22</v>
      </c>
      <c r="D25" s="32" t="s">
        <v>29</v>
      </c>
      <c r="E25" s="33" t="s">
        <v>30</v>
      </c>
      <c r="F25" s="34">
        <v>40317</v>
      </c>
      <c r="G25" s="34">
        <f t="shared" si="3"/>
        <v>40331</v>
      </c>
      <c r="H25" s="35">
        <v>14</v>
      </c>
      <c r="I25" s="35" t="s">
        <v>0</v>
      </c>
      <c r="J25" s="36" t="s">
        <v>2</v>
      </c>
      <c r="K25" s="37">
        <v>0</v>
      </c>
      <c r="L25" s="36" t="s">
        <v>2</v>
      </c>
      <c r="M25" s="10">
        <v>67200000000</v>
      </c>
      <c r="N25" s="10">
        <v>67409065920</v>
      </c>
      <c r="O25" s="37">
        <v>1</v>
      </c>
      <c r="P25" s="37">
        <v>0.08</v>
      </c>
      <c r="Q25" s="37">
        <v>0.08</v>
      </c>
      <c r="R25" s="10">
        <f t="shared" ref="R25:S27" si="4">+R24-M23+M25</f>
        <v>135530000000</v>
      </c>
      <c r="S25" s="10">
        <f t="shared" si="4"/>
        <v>135951647383</v>
      </c>
      <c r="T25" s="4">
        <f t="shared" si="1"/>
        <v>5376000000</v>
      </c>
      <c r="U25" s="29"/>
    </row>
    <row r="26" spans="1:21" ht="26.25" customHeight="1" x14ac:dyDescent="0.2">
      <c r="A26" s="76"/>
      <c r="B26" s="30">
        <v>22</v>
      </c>
      <c r="C26" s="31" t="s">
        <v>22</v>
      </c>
      <c r="D26" s="32" t="s">
        <v>29</v>
      </c>
      <c r="E26" s="33" t="s">
        <v>30</v>
      </c>
      <c r="F26" s="34">
        <v>40324</v>
      </c>
      <c r="G26" s="34">
        <f t="shared" si="3"/>
        <v>40338</v>
      </c>
      <c r="H26" s="35">
        <v>14</v>
      </c>
      <c r="I26" s="35" t="s">
        <v>0</v>
      </c>
      <c r="J26" s="36" t="s">
        <v>2</v>
      </c>
      <c r="K26" s="37">
        <v>0</v>
      </c>
      <c r="L26" s="36" t="s">
        <v>2</v>
      </c>
      <c r="M26" s="10">
        <v>59505000000</v>
      </c>
      <c r="N26" s="10">
        <v>59690126005.5</v>
      </c>
      <c r="O26" s="37">
        <v>1</v>
      </c>
      <c r="P26" s="37">
        <v>0.08</v>
      </c>
      <c r="Q26" s="37">
        <v>0.08</v>
      </c>
      <c r="R26" s="10">
        <f t="shared" si="4"/>
        <v>126705000000</v>
      </c>
      <c r="S26" s="10">
        <f t="shared" si="4"/>
        <v>127099191925.5</v>
      </c>
      <c r="T26" s="4">
        <f t="shared" si="1"/>
        <v>4760400000</v>
      </c>
      <c r="U26" s="29"/>
    </row>
    <row r="27" spans="1:21" ht="26.25" customHeight="1" x14ac:dyDescent="0.2">
      <c r="A27" s="76"/>
      <c r="B27" s="30">
        <v>23</v>
      </c>
      <c r="C27" s="31" t="s">
        <v>22</v>
      </c>
      <c r="D27" s="32" t="s">
        <v>29</v>
      </c>
      <c r="E27" s="33" t="s">
        <v>30</v>
      </c>
      <c r="F27" s="34">
        <v>40331</v>
      </c>
      <c r="G27" s="34">
        <f t="shared" si="3"/>
        <v>40345</v>
      </c>
      <c r="H27" s="35">
        <v>14</v>
      </c>
      <c r="I27" s="35" t="s">
        <v>0</v>
      </c>
      <c r="J27" s="36" t="s">
        <v>2</v>
      </c>
      <c r="K27" s="37">
        <v>0</v>
      </c>
      <c r="L27" s="36" t="s">
        <v>2</v>
      </c>
      <c r="M27" s="10">
        <v>60815000000</v>
      </c>
      <c r="N27" s="10">
        <v>61004201546.5</v>
      </c>
      <c r="O27" s="37">
        <v>1</v>
      </c>
      <c r="P27" s="37">
        <v>0.08</v>
      </c>
      <c r="Q27" s="37">
        <v>0.08</v>
      </c>
      <c r="R27" s="10">
        <f t="shared" si="4"/>
        <v>120320000000</v>
      </c>
      <c r="S27" s="10">
        <f t="shared" si="4"/>
        <v>120694327552</v>
      </c>
      <c r="T27" s="4">
        <f t="shared" si="1"/>
        <v>4865200000</v>
      </c>
      <c r="U27" s="29"/>
    </row>
    <row r="28" spans="1:21" ht="26.25" customHeight="1" x14ac:dyDescent="0.2">
      <c r="A28" s="76"/>
      <c r="B28" s="30">
        <v>24</v>
      </c>
      <c r="C28" s="31" t="s">
        <v>22</v>
      </c>
      <c r="D28" s="32" t="s">
        <v>29</v>
      </c>
      <c r="E28" s="33" t="s">
        <v>30</v>
      </c>
      <c r="F28" s="34">
        <v>40338</v>
      </c>
      <c r="G28" s="34">
        <f t="shared" ref="G28:G34" si="5">+F28+H28</f>
        <v>40352</v>
      </c>
      <c r="H28" s="35">
        <v>14</v>
      </c>
      <c r="I28" s="35" t="s">
        <v>0</v>
      </c>
      <c r="J28" s="36" t="s">
        <v>2</v>
      </c>
      <c r="K28" s="37">
        <v>0</v>
      </c>
      <c r="L28" s="36" t="s">
        <v>2</v>
      </c>
      <c r="M28" s="10">
        <v>60880000000</v>
      </c>
      <c r="N28" s="10">
        <v>61069403768</v>
      </c>
      <c r="O28" s="37">
        <v>1</v>
      </c>
      <c r="P28" s="37">
        <v>0.08</v>
      </c>
      <c r="Q28" s="37">
        <v>0.08</v>
      </c>
      <c r="R28" s="10">
        <f t="shared" ref="R28:S30" si="6">+R27-M26+M28</f>
        <v>121695000000</v>
      </c>
      <c r="S28" s="10">
        <f t="shared" si="6"/>
        <v>122073605314.5</v>
      </c>
      <c r="T28" s="4">
        <f t="shared" si="1"/>
        <v>4870400000</v>
      </c>
      <c r="U28" s="29"/>
    </row>
    <row r="29" spans="1:21" ht="26.25" customHeight="1" x14ac:dyDescent="0.2">
      <c r="A29" s="76"/>
      <c r="B29" s="30">
        <v>25</v>
      </c>
      <c r="C29" s="31" t="s">
        <v>22</v>
      </c>
      <c r="D29" s="32" t="s">
        <v>29</v>
      </c>
      <c r="E29" s="33" t="s">
        <v>30</v>
      </c>
      <c r="F29" s="34">
        <v>40345</v>
      </c>
      <c r="G29" s="34">
        <f t="shared" si="5"/>
        <v>40359</v>
      </c>
      <c r="H29" s="35">
        <v>14</v>
      </c>
      <c r="I29" s="35" t="s">
        <v>0</v>
      </c>
      <c r="J29" s="36" t="s">
        <v>2</v>
      </c>
      <c r="K29" s="37">
        <v>0</v>
      </c>
      <c r="L29" s="36" t="s">
        <v>2</v>
      </c>
      <c r="M29" s="10">
        <v>22360000000</v>
      </c>
      <c r="N29" s="10">
        <v>22429564196</v>
      </c>
      <c r="O29" s="37">
        <v>1</v>
      </c>
      <c r="P29" s="37">
        <v>0.08</v>
      </c>
      <c r="Q29" s="37">
        <v>0.08</v>
      </c>
      <c r="R29" s="10">
        <f t="shared" si="6"/>
        <v>83240000000</v>
      </c>
      <c r="S29" s="10">
        <f t="shared" si="6"/>
        <v>83498967964</v>
      </c>
      <c r="T29" s="4">
        <f t="shared" si="1"/>
        <v>1788800000</v>
      </c>
      <c r="U29" s="29"/>
    </row>
    <row r="30" spans="1:21" ht="26.25" customHeight="1" x14ac:dyDescent="0.2">
      <c r="A30" s="76"/>
      <c r="B30" s="30">
        <v>26</v>
      </c>
      <c r="C30" s="31" t="s">
        <v>22</v>
      </c>
      <c r="D30" s="32" t="s">
        <v>29</v>
      </c>
      <c r="E30" s="33" t="s">
        <v>30</v>
      </c>
      <c r="F30" s="34">
        <v>40352</v>
      </c>
      <c r="G30" s="34">
        <f t="shared" si="5"/>
        <v>40366</v>
      </c>
      <c r="H30" s="35">
        <v>14</v>
      </c>
      <c r="I30" s="35" t="s">
        <v>0</v>
      </c>
      <c r="J30" s="36" t="s">
        <v>2</v>
      </c>
      <c r="K30" s="38">
        <v>0</v>
      </c>
      <c r="L30" s="36" t="s">
        <v>2</v>
      </c>
      <c r="M30" s="11">
        <v>75160000000</v>
      </c>
      <c r="N30" s="11">
        <v>75393830276</v>
      </c>
      <c r="O30" s="38">
        <v>1</v>
      </c>
      <c r="P30" s="38">
        <v>0.08</v>
      </c>
      <c r="Q30" s="38">
        <v>0.08</v>
      </c>
      <c r="R30" s="11">
        <f t="shared" si="6"/>
        <v>97520000000</v>
      </c>
      <c r="S30" s="11">
        <f t="shared" si="6"/>
        <v>97823394472</v>
      </c>
      <c r="T30" s="4">
        <f t="shared" si="1"/>
        <v>6012800000</v>
      </c>
      <c r="U30" s="29"/>
    </row>
    <row r="31" spans="1:21" ht="26.25" customHeight="1" x14ac:dyDescent="0.2">
      <c r="A31" s="76"/>
      <c r="B31" s="30">
        <v>27</v>
      </c>
      <c r="C31" s="31" t="s">
        <v>22</v>
      </c>
      <c r="D31" s="32" t="s">
        <v>29</v>
      </c>
      <c r="E31" s="33" t="s">
        <v>30</v>
      </c>
      <c r="F31" s="34">
        <v>40359</v>
      </c>
      <c r="G31" s="34">
        <f t="shared" si="5"/>
        <v>40373</v>
      </c>
      <c r="H31" s="35">
        <v>14</v>
      </c>
      <c r="I31" s="35" t="s">
        <v>0</v>
      </c>
      <c r="J31" s="36" t="s">
        <v>2</v>
      </c>
      <c r="K31" s="38">
        <v>0</v>
      </c>
      <c r="L31" s="36" t="s">
        <v>2</v>
      </c>
      <c r="M31" s="11">
        <v>30560000000</v>
      </c>
      <c r="N31" s="11">
        <v>30655075216</v>
      </c>
      <c r="O31" s="38">
        <v>1</v>
      </c>
      <c r="P31" s="38">
        <v>0.08</v>
      </c>
      <c r="Q31" s="38">
        <v>0.08</v>
      </c>
      <c r="R31" s="11">
        <f t="shared" ref="R31:S33" si="7">+R30-M29+M31</f>
        <v>105720000000</v>
      </c>
      <c r="S31" s="11">
        <f t="shared" si="7"/>
        <v>106048905492</v>
      </c>
      <c r="T31" s="4">
        <f t="shared" si="1"/>
        <v>2444800000</v>
      </c>
      <c r="U31" s="29"/>
    </row>
    <row r="32" spans="1:21" ht="26.25" customHeight="1" x14ac:dyDescent="0.2">
      <c r="A32" s="76"/>
      <c r="B32" s="30">
        <v>28</v>
      </c>
      <c r="C32" s="31" t="s">
        <v>22</v>
      </c>
      <c r="D32" s="32" t="s">
        <v>29</v>
      </c>
      <c r="E32" s="33" t="s">
        <v>30</v>
      </c>
      <c r="F32" s="34">
        <v>40366</v>
      </c>
      <c r="G32" s="34">
        <f t="shared" si="5"/>
        <v>40380</v>
      </c>
      <c r="H32" s="35">
        <v>14</v>
      </c>
      <c r="I32" s="35" t="s">
        <v>0</v>
      </c>
      <c r="J32" s="36" t="s">
        <v>2</v>
      </c>
      <c r="K32" s="38">
        <v>0</v>
      </c>
      <c r="L32" s="36" t="s">
        <v>2</v>
      </c>
      <c r="M32" s="11">
        <v>53800000000</v>
      </c>
      <c r="N32" s="11">
        <v>53967377180</v>
      </c>
      <c r="O32" s="38">
        <v>1</v>
      </c>
      <c r="P32" s="38">
        <v>0.08</v>
      </c>
      <c r="Q32" s="38">
        <v>0.08</v>
      </c>
      <c r="R32" s="11">
        <f t="shared" si="7"/>
        <v>84360000000</v>
      </c>
      <c r="S32" s="11">
        <f t="shared" si="7"/>
        <v>84622452396</v>
      </c>
      <c r="T32" s="4">
        <f t="shared" si="1"/>
        <v>4304000000</v>
      </c>
      <c r="U32" s="29"/>
    </row>
    <row r="33" spans="1:21" ht="26.25" customHeight="1" x14ac:dyDescent="0.2">
      <c r="A33" s="76"/>
      <c r="B33" s="30">
        <v>29</v>
      </c>
      <c r="C33" s="31" t="s">
        <v>22</v>
      </c>
      <c r="D33" s="32" t="s">
        <v>29</v>
      </c>
      <c r="E33" s="33" t="s">
        <v>30</v>
      </c>
      <c r="F33" s="34">
        <v>40373</v>
      </c>
      <c r="G33" s="34">
        <f t="shared" si="5"/>
        <v>40387</v>
      </c>
      <c r="H33" s="35">
        <v>14</v>
      </c>
      <c r="I33" s="35" t="s">
        <v>0</v>
      </c>
      <c r="J33" s="36" t="s">
        <v>2</v>
      </c>
      <c r="K33" s="38">
        <v>0</v>
      </c>
      <c r="L33" s="36" t="s">
        <v>2</v>
      </c>
      <c r="M33" s="11">
        <v>36150000000</v>
      </c>
      <c r="N33" s="11">
        <v>36262466265</v>
      </c>
      <c r="O33" s="38">
        <v>1</v>
      </c>
      <c r="P33" s="38">
        <v>0.08</v>
      </c>
      <c r="Q33" s="38">
        <v>0.08</v>
      </c>
      <c r="R33" s="11">
        <f t="shared" si="7"/>
        <v>89950000000</v>
      </c>
      <c r="S33" s="11">
        <f t="shared" si="7"/>
        <v>90229843445</v>
      </c>
      <c r="T33" s="4">
        <f t="shared" si="1"/>
        <v>2892000000</v>
      </c>
      <c r="U33" s="29"/>
    </row>
    <row r="34" spans="1:21" ht="26.25" customHeight="1" x14ac:dyDescent="0.2">
      <c r="A34" s="76"/>
      <c r="B34" s="30">
        <v>30</v>
      </c>
      <c r="C34" s="31" t="s">
        <v>22</v>
      </c>
      <c r="D34" s="32" t="s">
        <v>29</v>
      </c>
      <c r="E34" s="33" t="s">
        <v>30</v>
      </c>
      <c r="F34" s="34">
        <v>40380</v>
      </c>
      <c r="G34" s="34">
        <f t="shared" si="5"/>
        <v>40394</v>
      </c>
      <c r="H34" s="35">
        <v>14</v>
      </c>
      <c r="I34" s="35" t="s">
        <v>0</v>
      </c>
      <c r="J34" s="36" t="s">
        <v>2</v>
      </c>
      <c r="K34" s="38">
        <v>0</v>
      </c>
      <c r="L34" s="36" t="s">
        <v>2</v>
      </c>
      <c r="M34" s="11">
        <v>39430000000</v>
      </c>
      <c r="N34" s="11">
        <v>39552670673</v>
      </c>
      <c r="O34" s="38">
        <v>1</v>
      </c>
      <c r="P34" s="38">
        <v>0.08</v>
      </c>
      <c r="Q34" s="38">
        <v>0.08</v>
      </c>
      <c r="R34" s="11">
        <f>+R33+M34-M32</f>
        <v>75580000000</v>
      </c>
      <c r="S34" s="11">
        <f>+S33+N34-N32</f>
        <v>75815136938</v>
      </c>
      <c r="T34" s="4">
        <f t="shared" si="1"/>
        <v>3154400000</v>
      </c>
      <c r="U34" s="29"/>
    </row>
    <row r="35" spans="1:21" ht="26.25" customHeight="1" x14ac:dyDescent="0.2">
      <c r="A35" s="76"/>
      <c r="B35" s="30">
        <v>31</v>
      </c>
      <c r="C35" s="31" t="s">
        <v>22</v>
      </c>
      <c r="D35" s="32" t="s">
        <v>29</v>
      </c>
      <c r="E35" s="33" t="s">
        <v>30</v>
      </c>
      <c r="F35" s="34">
        <v>40387</v>
      </c>
      <c r="G35" s="34">
        <f t="shared" ref="G35:G41" si="8">+F35+H35</f>
        <v>40401</v>
      </c>
      <c r="H35" s="35">
        <v>14</v>
      </c>
      <c r="I35" s="35" t="s">
        <v>0</v>
      </c>
      <c r="J35" s="36" t="s">
        <v>2</v>
      </c>
      <c r="K35" s="38">
        <v>0</v>
      </c>
      <c r="L35" s="36" t="s">
        <v>2</v>
      </c>
      <c r="M35" s="11">
        <v>37600000000</v>
      </c>
      <c r="N35" s="11">
        <v>37716977360</v>
      </c>
      <c r="O35" s="38">
        <v>1</v>
      </c>
      <c r="P35" s="38">
        <v>0.08</v>
      </c>
      <c r="Q35" s="38">
        <v>0.08</v>
      </c>
      <c r="R35" s="11">
        <f t="shared" ref="R35:S37" si="9">+R34-M33+M35</f>
        <v>77030000000</v>
      </c>
      <c r="S35" s="11">
        <f t="shared" si="9"/>
        <v>77269648033</v>
      </c>
      <c r="T35" s="4">
        <f t="shared" si="1"/>
        <v>3008000000</v>
      </c>
      <c r="U35" s="29"/>
    </row>
    <row r="36" spans="1:21" ht="26.25" customHeight="1" x14ac:dyDescent="0.2">
      <c r="A36" s="76"/>
      <c r="B36" s="30">
        <v>32</v>
      </c>
      <c r="C36" s="31" t="s">
        <v>22</v>
      </c>
      <c r="D36" s="32" t="s">
        <v>29</v>
      </c>
      <c r="E36" s="33" t="s">
        <v>30</v>
      </c>
      <c r="F36" s="34">
        <v>40394</v>
      </c>
      <c r="G36" s="34">
        <f t="shared" si="8"/>
        <v>40408</v>
      </c>
      <c r="H36" s="35">
        <v>14</v>
      </c>
      <c r="I36" s="35" t="s">
        <v>0</v>
      </c>
      <c r="J36" s="36" t="s">
        <v>2</v>
      </c>
      <c r="K36" s="38">
        <v>0</v>
      </c>
      <c r="L36" s="36" t="s">
        <v>2</v>
      </c>
      <c r="M36" s="11">
        <v>32730000000</v>
      </c>
      <c r="N36" s="11">
        <v>32831826303</v>
      </c>
      <c r="O36" s="38">
        <v>1</v>
      </c>
      <c r="P36" s="38">
        <v>0.08</v>
      </c>
      <c r="Q36" s="38">
        <v>0.08</v>
      </c>
      <c r="R36" s="11">
        <f t="shared" si="9"/>
        <v>70330000000</v>
      </c>
      <c r="S36" s="11">
        <f t="shared" si="9"/>
        <v>70548803663</v>
      </c>
      <c r="T36" s="4">
        <f t="shared" si="1"/>
        <v>2618400000</v>
      </c>
      <c r="U36" s="29"/>
    </row>
    <row r="37" spans="1:21" ht="26.25" customHeight="1" x14ac:dyDescent="0.2">
      <c r="A37" s="76"/>
      <c r="B37" s="30">
        <v>33</v>
      </c>
      <c r="C37" s="31" t="s">
        <v>22</v>
      </c>
      <c r="D37" s="32" t="s">
        <v>29</v>
      </c>
      <c r="E37" s="33" t="s">
        <v>30</v>
      </c>
      <c r="F37" s="34">
        <v>40401</v>
      </c>
      <c r="G37" s="34">
        <f t="shared" si="8"/>
        <v>40415</v>
      </c>
      <c r="H37" s="35">
        <v>14</v>
      </c>
      <c r="I37" s="35" t="s">
        <v>0</v>
      </c>
      <c r="J37" s="36" t="s">
        <v>2</v>
      </c>
      <c r="K37" s="38">
        <v>0</v>
      </c>
      <c r="L37" s="36" t="s">
        <v>2</v>
      </c>
      <c r="M37" s="11">
        <v>28900000000</v>
      </c>
      <c r="N37" s="11">
        <v>28995531840</v>
      </c>
      <c r="O37" s="38">
        <v>1</v>
      </c>
      <c r="P37" s="38">
        <v>8.5000000000000006E-2</v>
      </c>
      <c r="Q37" s="38">
        <v>8.5000000000000006E-2</v>
      </c>
      <c r="R37" s="11">
        <f t="shared" si="9"/>
        <v>61630000000</v>
      </c>
      <c r="S37" s="11">
        <f t="shared" si="9"/>
        <v>61827358143</v>
      </c>
      <c r="T37" s="4">
        <f t="shared" si="1"/>
        <v>2456500000</v>
      </c>
      <c r="U37" s="29"/>
    </row>
    <row r="38" spans="1:21" ht="26.25" customHeight="1" x14ac:dyDescent="0.2">
      <c r="A38" s="76"/>
      <c r="B38" s="30">
        <v>34</v>
      </c>
      <c r="C38" s="31" t="s">
        <v>22</v>
      </c>
      <c r="D38" s="32" t="s">
        <v>29</v>
      </c>
      <c r="E38" s="33" t="s">
        <v>30</v>
      </c>
      <c r="F38" s="34">
        <v>40408</v>
      </c>
      <c r="G38" s="34">
        <f t="shared" si="8"/>
        <v>40422</v>
      </c>
      <c r="H38" s="35">
        <v>14</v>
      </c>
      <c r="I38" s="35" t="s">
        <v>0</v>
      </c>
      <c r="J38" s="36" t="s">
        <v>2</v>
      </c>
      <c r="K38" s="38">
        <v>0</v>
      </c>
      <c r="L38" s="36" t="s">
        <v>2</v>
      </c>
      <c r="M38" s="11">
        <v>31460000000</v>
      </c>
      <c r="N38" s="11">
        <v>31563994176</v>
      </c>
      <c r="O38" s="38">
        <v>1</v>
      </c>
      <c r="P38" s="38">
        <v>8.5000000000000006E-2</v>
      </c>
      <c r="Q38" s="38">
        <v>8.5000000000000006E-2</v>
      </c>
      <c r="R38" s="11">
        <f t="shared" ref="R38:S40" si="10">+R37-M36+M38</f>
        <v>60360000000</v>
      </c>
      <c r="S38" s="11">
        <f t="shared" si="10"/>
        <v>60559526016</v>
      </c>
      <c r="T38" s="4">
        <f t="shared" si="1"/>
        <v>2674100000</v>
      </c>
      <c r="U38" s="29"/>
    </row>
    <row r="39" spans="1:21" ht="26.25" customHeight="1" x14ac:dyDescent="0.2">
      <c r="A39" s="76"/>
      <c r="B39" s="39">
        <v>35</v>
      </c>
      <c r="C39" s="31" t="s">
        <v>22</v>
      </c>
      <c r="D39" s="32" t="s">
        <v>29</v>
      </c>
      <c r="E39" s="33" t="s">
        <v>30</v>
      </c>
      <c r="F39" s="40">
        <v>40415</v>
      </c>
      <c r="G39" s="40">
        <f t="shared" si="8"/>
        <v>40429</v>
      </c>
      <c r="H39" s="41">
        <v>14</v>
      </c>
      <c r="I39" s="41" t="s">
        <v>0</v>
      </c>
      <c r="J39" s="42" t="s">
        <v>2</v>
      </c>
      <c r="K39" s="43">
        <v>0</v>
      </c>
      <c r="L39" s="42" t="s">
        <v>2</v>
      </c>
      <c r="M39" s="12">
        <v>34960000000</v>
      </c>
      <c r="N39" s="12">
        <v>35075563776</v>
      </c>
      <c r="O39" s="43">
        <v>1</v>
      </c>
      <c r="P39" s="43">
        <v>8.5000000000000006E-2</v>
      </c>
      <c r="Q39" s="43">
        <v>8.5000000000000006E-2</v>
      </c>
      <c r="R39" s="12">
        <f t="shared" si="10"/>
        <v>66420000000</v>
      </c>
      <c r="S39" s="12">
        <f t="shared" si="10"/>
        <v>66639557952</v>
      </c>
      <c r="T39" s="4">
        <f t="shared" si="1"/>
        <v>2971600000</v>
      </c>
      <c r="U39" s="29"/>
    </row>
    <row r="40" spans="1:21" ht="26.25" customHeight="1" x14ac:dyDescent="0.2">
      <c r="A40" s="76"/>
      <c r="B40" s="44">
        <v>36</v>
      </c>
      <c r="C40" s="31" t="s">
        <v>22</v>
      </c>
      <c r="D40" s="32" t="s">
        <v>29</v>
      </c>
      <c r="E40" s="33" t="s">
        <v>30</v>
      </c>
      <c r="F40" s="45">
        <v>40422</v>
      </c>
      <c r="G40" s="45">
        <f t="shared" si="8"/>
        <v>40436</v>
      </c>
      <c r="H40" s="46">
        <v>14</v>
      </c>
      <c r="I40" s="46" t="s">
        <v>0</v>
      </c>
      <c r="J40" s="47" t="s">
        <v>2</v>
      </c>
      <c r="K40" s="48">
        <v>0</v>
      </c>
      <c r="L40" s="47" t="s">
        <v>2</v>
      </c>
      <c r="M40" s="13">
        <v>34360000000</v>
      </c>
      <c r="N40" s="13">
        <v>34473580416</v>
      </c>
      <c r="O40" s="48">
        <v>1</v>
      </c>
      <c r="P40" s="48">
        <v>8.5000000000000006E-2</v>
      </c>
      <c r="Q40" s="48">
        <v>8.5000000000000006E-2</v>
      </c>
      <c r="R40" s="13">
        <f t="shared" si="10"/>
        <v>69320000000</v>
      </c>
      <c r="S40" s="13">
        <f t="shared" si="10"/>
        <v>69549144192</v>
      </c>
      <c r="T40" s="4">
        <f t="shared" si="1"/>
        <v>2920600000</v>
      </c>
      <c r="U40" s="29"/>
    </row>
    <row r="41" spans="1:21" ht="26.25" customHeight="1" x14ac:dyDescent="0.2">
      <c r="A41" s="76"/>
      <c r="B41" s="30">
        <v>37</v>
      </c>
      <c r="C41" s="31" t="s">
        <v>22</v>
      </c>
      <c r="D41" s="32" t="s">
        <v>29</v>
      </c>
      <c r="E41" s="33" t="s">
        <v>30</v>
      </c>
      <c r="F41" s="34">
        <v>40429</v>
      </c>
      <c r="G41" s="34">
        <f t="shared" si="8"/>
        <v>40443</v>
      </c>
      <c r="H41" s="35">
        <v>14</v>
      </c>
      <c r="I41" s="35" t="s">
        <v>0</v>
      </c>
      <c r="J41" s="36" t="s">
        <v>2</v>
      </c>
      <c r="K41" s="38">
        <v>0</v>
      </c>
      <c r="L41" s="36" t="s">
        <v>2</v>
      </c>
      <c r="M41" s="11">
        <v>37060000000</v>
      </c>
      <c r="N41" s="11">
        <v>37189710000</v>
      </c>
      <c r="O41" s="38">
        <v>1</v>
      </c>
      <c r="P41" s="38">
        <v>0.09</v>
      </c>
      <c r="Q41" s="38">
        <v>0.09</v>
      </c>
      <c r="R41" s="11">
        <f t="shared" ref="R41:S43" si="11">+R40-M39+M41</f>
        <v>71420000000</v>
      </c>
      <c r="S41" s="11">
        <f t="shared" si="11"/>
        <v>71663290416</v>
      </c>
      <c r="T41" s="4">
        <f t="shared" si="1"/>
        <v>3335400000</v>
      </c>
      <c r="U41" s="29"/>
    </row>
    <row r="42" spans="1:21" ht="26.25" customHeight="1" x14ac:dyDescent="0.2">
      <c r="A42" s="76"/>
      <c r="B42" s="30">
        <v>38</v>
      </c>
      <c r="C42" s="31" t="s">
        <v>22</v>
      </c>
      <c r="D42" s="32" t="s">
        <v>29</v>
      </c>
      <c r="E42" s="33" t="s">
        <v>30</v>
      </c>
      <c r="F42" s="34">
        <v>40436</v>
      </c>
      <c r="G42" s="34">
        <f t="shared" ref="G42:G48" si="12">+F42+H42</f>
        <v>40450</v>
      </c>
      <c r="H42" s="35">
        <v>14</v>
      </c>
      <c r="I42" s="35" t="s">
        <v>0</v>
      </c>
      <c r="J42" s="36" t="s">
        <v>2</v>
      </c>
      <c r="K42" s="38">
        <v>0</v>
      </c>
      <c r="L42" s="36" t="s">
        <v>2</v>
      </c>
      <c r="M42" s="11">
        <v>29510000000</v>
      </c>
      <c r="N42" s="11">
        <v>29613285000</v>
      </c>
      <c r="O42" s="38">
        <v>1</v>
      </c>
      <c r="P42" s="38">
        <v>0.09</v>
      </c>
      <c r="Q42" s="38">
        <v>0.09</v>
      </c>
      <c r="R42" s="11">
        <f t="shared" si="11"/>
        <v>66570000000</v>
      </c>
      <c r="S42" s="11">
        <f t="shared" si="11"/>
        <v>66802995000</v>
      </c>
      <c r="T42" s="4">
        <f t="shared" si="1"/>
        <v>2655900000</v>
      </c>
      <c r="U42" s="29"/>
    </row>
    <row r="43" spans="1:21" ht="26.25" customHeight="1" x14ac:dyDescent="0.2">
      <c r="A43" s="76"/>
      <c r="B43" s="30">
        <v>39</v>
      </c>
      <c r="C43" s="31" t="s">
        <v>22</v>
      </c>
      <c r="D43" s="32" t="s">
        <v>29</v>
      </c>
      <c r="E43" s="33" t="s">
        <v>30</v>
      </c>
      <c r="F43" s="34">
        <v>40443</v>
      </c>
      <c r="G43" s="34">
        <f t="shared" si="12"/>
        <v>40457</v>
      </c>
      <c r="H43" s="35">
        <v>14</v>
      </c>
      <c r="I43" s="35" t="s">
        <v>0</v>
      </c>
      <c r="J43" s="36" t="s">
        <v>2</v>
      </c>
      <c r="K43" s="38">
        <v>0</v>
      </c>
      <c r="L43" s="36" t="s">
        <v>2</v>
      </c>
      <c r="M43" s="11">
        <v>29820000000</v>
      </c>
      <c r="N43" s="11">
        <v>29924370000</v>
      </c>
      <c r="O43" s="38">
        <v>1</v>
      </c>
      <c r="P43" s="38">
        <v>0.09</v>
      </c>
      <c r="Q43" s="38">
        <v>0.09</v>
      </c>
      <c r="R43" s="11">
        <f t="shared" si="11"/>
        <v>59330000000</v>
      </c>
      <c r="S43" s="11">
        <f t="shared" si="11"/>
        <v>59537655000</v>
      </c>
      <c r="T43" s="4">
        <f t="shared" si="1"/>
        <v>2683800000</v>
      </c>
      <c r="U43" s="29"/>
    </row>
    <row r="44" spans="1:21" ht="26.25" customHeight="1" x14ac:dyDescent="0.2">
      <c r="A44" s="76"/>
      <c r="B44" s="30">
        <v>40</v>
      </c>
      <c r="C44" s="31" t="s">
        <v>22</v>
      </c>
      <c r="D44" s="32" t="s">
        <v>29</v>
      </c>
      <c r="E44" s="33" t="s">
        <v>30</v>
      </c>
      <c r="F44" s="34">
        <v>40450</v>
      </c>
      <c r="G44" s="34">
        <f t="shared" si="12"/>
        <v>40464</v>
      </c>
      <c r="H44" s="35">
        <v>14</v>
      </c>
      <c r="I44" s="35" t="s">
        <v>0</v>
      </c>
      <c r="J44" s="36" t="s">
        <v>2</v>
      </c>
      <c r="K44" s="38">
        <v>0</v>
      </c>
      <c r="L44" s="36" t="s">
        <v>2</v>
      </c>
      <c r="M44" s="11">
        <v>34680000000</v>
      </c>
      <c r="N44" s="11">
        <v>34801380000</v>
      </c>
      <c r="O44" s="38">
        <v>1</v>
      </c>
      <c r="P44" s="38">
        <v>0.09</v>
      </c>
      <c r="Q44" s="38">
        <v>0.09</v>
      </c>
      <c r="R44" s="11">
        <f t="shared" ref="R44:S46" si="13">+R43-M42+M44</f>
        <v>64500000000</v>
      </c>
      <c r="S44" s="11">
        <f t="shared" si="13"/>
        <v>64725750000</v>
      </c>
      <c r="T44" s="4">
        <f t="shared" si="1"/>
        <v>3121200000</v>
      </c>
      <c r="U44" s="29"/>
    </row>
    <row r="45" spans="1:21" ht="26.25" customHeight="1" x14ac:dyDescent="0.2">
      <c r="A45" s="76"/>
      <c r="B45" s="30">
        <v>41</v>
      </c>
      <c r="C45" s="31" t="s">
        <v>22</v>
      </c>
      <c r="D45" s="32" t="s">
        <v>29</v>
      </c>
      <c r="E45" s="33" t="s">
        <v>30</v>
      </c>
      <c r="F45" s="34">
        <v>40457</v>
      </c>
      <c r="G45" s="34">
        <f t="shared" si="12"/>
        <v>40471</v>
      </c>
      <c r="H45" s="35">
        <v>14</v>
      </c>
      <c r="I45" s="35" t="s">
        <v>0</v>
      </c>
      <c r="J45" s="36" t="s">
        <v>2</v>
      </c>
      <c r="K45" s="38">
        <v>0</v>
      </c>
      <c r="L45" s="36" t="s">
        <v>2</v>
      </c>
      <c r="M45" s="11">
        <v>21360000000</v>
      </c>
      <c r="N45" s="11">
        <v>21434760000</v>
      </c>
      <c r="O45" s="38">
        <v>1</v>
      </c>
      <c r="P45" s="38">
        <v>0.09</v>
      </c>
      <c r="Q45" s="38">
        <v>0.09</v>
      </c>
      <c r="R45" s="11">
        <f t="shared" si="13"/>
        <v>56040000000</v>
      </c>
      <c r="S45" s="11">
        <f t="shared" si="13"/>
        <v>56236140000</v>
      </c>
      <c r="T45" s="4">
        <f t="shared" si="1"/>
        <v>1922400000</v>
      </c>
      <c r="U45" s="29"/>
    </row>
    <row r="46" spans="1:21" ht="26.25" customHeight="1" x14ac:dyDescent="0.2">
      <c r="A46" s="76"/>
      <c r="B46" s="30">
        <v>42</v>
      </c>
      <c r="C46" s="31" t="s">
        <v>22</v>
      </c>
      <c r="D46" s="32" t="s">
        <v>29</v>
      </c>
      <c r="E46" s="33" t="s">
        <v>30</v>
      </c>
      <c r="F46" s="34">
        <v>40464</v>
      </c>
      <c r="G46" s="34">
        <f t="shared" si="12"/>
        <v>40478</v>
      </c>
      <c r="H46" s="35">
        <v>14</v>
      </c>
      <c r="I46" s="35" t="s">
        <v>0</v>
      </c>
      <c r="J46" s="36" t="s">
        <v>2</v>
      </c>
      <c r="K46" s="38">
        <v>0</v>
      </c>
      <c r="L46" s="36" t="s">
        <v>2</v>
      </c>
      <c r="M46" s="11">
        <v>24970000000</v>
      </c>
      <c r="N46" s="11">
        <v>25057395000</v>
      </c>
      <c r="O46" s="38">
        <v>1</v>
      </c>
      <c r="P46" s="38">
        <v>0.09</v>
      </c>
      <c r="Q46" s="38">
        <v>0.09</v>
      </c>
      <c r="R46" s="11">
        <f t="shared" si="13"/>
        <v>46330000000</v>
      </c>
      <c r="S46" s="11">
        <f t="shared" si="13"/>
        <v>46492155000</v>
      </c>
      <c r="T46" s="4">
        <f t="shared" si="1"/>
        <v>2247300000</v>
      </c>
      <c r="U46" s="29"/>
    </row>
    <row r="47" spans="1:21" ht="26.25" customHeight="1" x14ac:dyDescent="0.2">
      <c r="A47" s="76"/>
      <c r="B47" s="30">
        <v>43</v>
      </c>
      <c r="C47" s="31" t="s">
        <v>22</v>
      </c>
      <c r="D47" s="32" t="s">
        <v>29</v>
      </c>
      <c r="E47" s="33" t="s">
        <v>30</v>
      </c>
      <c r="F47" s="34">
        <v>40471</v>
      </c>
      <c r="G47" s="34">
        <f t="shared" si="12"/>
        <v>40485</v>
      </c>
      <c r="H47" s="35">
        <v>14</v>
      </c>
      <c r="I47" s="35" t="s">
        <v>0</v>
      </c>
      <c r="J47" s="36" t="s">
        <v>2</v>
      </c>
      <c r="K47" s="38">
        <v>0</v>
      </c>
      <c r="L47" s="36" t="s">
        <v>2</v>
      </c>
      <c r="M47" s="11">
        <v>21130000000</v>
      </c>
      <c r="N47" s="11">
        <v>21208062672</v>
      </c>
      <c r="O47" s="38">
        <v>1</v>
      </c>
      <c r="P47" s="38">
        <v>9.5000000000000001E-2</v>
      </c>
      <c r="Q47" s="38">
        <v>9.5000000000000001E-2</v>
      </c>
      <c r="R47" s="11">
        <f t="shared" ref="R47:S49" si="14">+R46-M45+M47</f>
        <v>46100000000</v>
      </c>
      <c r="S47" s="11">
        <f t="shared" si="14"/>
        <v>46265457672</v>
      </c>
      <c r="T47" s="4">
        <f t="shared" si="1"/>
        <v>2007350000</v>
      </c>
      <c r="U47" s="29"/>
    </row>
    <row r="48" spans="1:21" ht="26.25" customHeight="1" x14ac:dyDescent="0.2">
      <c r="A48" s="76"/>
      <c r="B48" s="30">
        <v>44</v>
      </c>
      <c r="C48" s="31" t="s">
        <v>22</v>
      </c>
      <c r="D48" s="32" t="s">
        <v>29</v>
      </c>
      <c r="E48" s="33" t="s">
        <v>30</v>
      </c>
      <c r="F48" s="34">
        <v>40478</v>
      </c>
      <c r="G48" s="34">
        <f t="shared" si="12"/>
        <v>40492</v>
      </c>
      <c r="H48" s="35">
        <v>14</v>
      </c>
      <c r="I48" s="35" t="s">
        <v>0</v>
      </c>
      <c r="J48" s="36" t="s">
        <v>2</v>
      </c>
      <c r="K48" s="38">
        <v>0</v>
      </c>
      <c r="L48" s="36" t="s">
        <v>2</v>
      </c>
      <c r="M48" s="11">
        <v>39540000000</v>
      </c>
      <c r="N48" s="11">
        <v>39686076576</v>
      </c>
      <c r="O48" s="38">
        <v>1</v>
      </c>
      <c r="P48" s="38">
        <v>9.5000000000000001E-2</v>
      </c>
      <c r="Q48" s="38">
        <v>9.5000000000000001E-2</v>
      </c>
      <c r="R48" s="11">
        <f t="shared" si="14"/>
        <v>60670000000</v>
      </c>
      <c r="S48" s="11">
        <f t="shared" si="14"/>
        <v>60894139248</v>
      </c>
      <c r="T48" s="4">
        <f t="shared" si="1"/>
        <v>3756300000</v>
      </c>
      <c r="U48" s="29"/>
    </row>
    <row r="49" spans="1:24" ht="26.25" customHeight="1" x14ac:dyDescent="0.2">
      <c r="A49" s="76"/>
      <c r="B49" s="30">
        <v>45</v>
      </c>
      <c r="C49" s="31" t="s">
        <v>22</v>
      </c>
      <c r="D49" s="32" t="s">
        <v>29</v>
      </c>
      <c r="E49" s="33" t="s">
        <v>30</v>
      </c>
      <c r="F49" s="34">
        <v>40485</v>
      </c>
      <c r="G49" s="34">
        <f t="shared" ref="G49:G56" si="15">+F49+H49</f>
        <v>40499</v>
      </c>
      <c r="H49" s="35">
        <v>14</v>
      </c>
      <c r="I49" s="35" t="s">
        <v>0</v>
      </c>
      <c r="J49" s="36" t="s">
        <v>2</v>
      </c>
      <c r="K49" s="38">
        <v>0</v>
      </c>
      <c r="L49" s="36" t="s">
        <v>2</v>
      </c>
      <c r="M49" s="11">
        <v>18120000000</v>
      </c>
      <c r="N49" s="11">
        <v>18186942528</v>
      </c>
      <c r="O49" s="38">
        <v>1</v>
      </c>
      <c r="P49" s="38">
        <v>9.5000000000000001E-2</v>
      </c>
      <c r="Q49" s="38">
        <v>9.5000000000000001E-2</v>
      </c>
      <c r="R49" s="11">
        <f t="shared" si="14"/>
        <v>57660000000</v>
      </c>
      <c r="S49" s="11">
        <f t="shared" si="14"/>
        <v>57873019104</v>
      </c>
      <c r="T49" s="4">
        <f t="shared" si="1"/>
        <v>1721400000</v>
      </c>
      <c r="U49" s="29"/>
    </row>
    <row r="50" spans="1:24" ht="26.25" customHeight="1" x14ac:dyDescent="0.2">
      <c r="A50" s="76"/>
      <c r="B50" s="30">
        <v>46</v>
      </c>
      <c r="C50" s="31" t="s">
        <v>22</v>
      </c>
      <c r="D50" s="32" t="s">
        <v>29</v>
      </c>
      <c r="E50" s="33" t="s">
        <v>30</v>
      </c>
      <c r="F50" s="34">
        <v>40492</v>
      </c>
      <c r="G50" s="34">
        <f t="shared" si="15"/>
        <v>40506</v>
      </c>
      <c r="H50" s="35">
        <v>14</v>
      </c>
      <c r="I50" s="35" t="s">
        <v>0</v>
      </c>
      <c r="J50" s="36" t="s">
        <v>2</v>
      </c>
      <c r="K50" s="38">
        <v>0</v>
      </c>
      <c r="L50" s="36" t="s">
        <v>2</v>
      </c>
      <c r="M50" s="11">
        <v>21780000000</v>
      </c>
      <c r="N50" s="11">
        <v>21860464032</v>
      </c>
      <c r="O50" s="38">
        <v>1</v>
      </c>
      <c r="P50" s="38">
        <v>9.5000000000000001E-2</v>
      </c>
      <c r="Q50" s="38">
        <v>9.5000000000000001E-2</v>
      </c>
      <c r="R50" s="11">
        <f t="shared" ref="R50:S52" si="16">+R49-M48+M50</f>
        <v>39900000000</v>
      </c>
      <c r="S50" s="11">
        <f t="shared" si="16"/>
        <v>40047406560</v>
      </c>
      <c r="T50" s="4">
        <f t="shared" si="1"/>
        <v>2069100000</v>
      </c>
      <c r="U50" s="29"/>
    </row>
    <row r="51" spans="1:24" ht="26.25" customHeight="1" x14ac:dyDescent="0.2">
      <c r="A51" s="76"/>
      <c r="B51" s="30">
        <v>47</v>
      </c>
      <c r="C51" s="31" t="s">
        <v>22</v>
      </c>
      <c r="D51" s="32" t="s">
        <v>29</v>
      </c>
      <c r="E51" s="33" t="s">
        <v>30</v>
      </c>
      <c r="F51" s="34">
        <v>40499</v>
      </c>
      <c r="G51" s="34">
        <f t="shared" si="15"/>
        <v>40513</v>
      </c>
      <c r="H51" s="35">
        <v>14</v>
      </c>
      <c r="I51" s="35" t="s">
        <v>0</v>
      </c>
      <c r="J51" s="36" t="s">
        <v>2</v>
      </c>
      <c r="K51" s="38">
        <v>0</v>
      </c>
      <c r="L51" s="36" t="s">
        <v>2</v>
      </c>
      <c r="M51" s="11">
        <v>22070000000</v>
      </c>
      <c r="N51" s="11">
        <v>22160118431</v>
      </c>
      <c r="O51" s="38">
        <v>1</v>
      </c>
      <c r="P51" s="38">
        <v>0.105</v>
      </c>
      <c r="Q51" s="38">
        <v>0.105</v>
      </c>
      <c r="R51" s="11">
        <f t="shared" si="16"/>
        <v>43850000000</v>
      </c>
      <c r="S51" s="11">
        <f t="shared" si="16"/>
        <v>44020582463</v>
      </c>
      <c r="T51" s="4">
        <f t="shared" si="1"/>
        <v>2317350000</v>
      </c>
      <c r="U51" s="29"/>
    </row>
    <row r="52" spans="1:24" ht="26.25" customHeight="1" x14ac:dyDescent="0.2">
      <c r="A52" s="76"/>
      <c r="B52" s="30">
        <v>48</v>
      </c>
      <c r="C52" s="31" t="s">
        <v>22</v>
      </c>
      <c r="D52" s="32" t="s">
        <v>29</v>
      </c>
      <c r="E52" s="33" t="s">
        <v>30</v>
      </c>
      <c r="F52" s="34">
        <v>40506</v>
      </c>
      <c r="G52" s="34">
        <f t="shared" si="15"/>
        <v>40520</v>
      </c>
      <c r="H52" s="35">
        <v>14</v>
      </c>
      <c r="I52" s="35" t="s">
        <v>0</v>
      </c>
      <c r="J52" s="36" t="s">
        <v>2</v>
      </c>
      <c r="K52" s="38">
        <v>0</v>
      </c>
      <c r="L52" s="36" t="s">
        <v>2</v>
      </c>
      <c r="M52" s="11">
        <v>15750000000</v>
      </c>
      <c r="N52" s="11">
        <v>15814311975</v>
      </c>
      <c r="O52" s="38">
        <v>1</v>
      </c>
      <c r="P52" s="38">
        <v>0.105</v>
      </c>
      <c r="Q52" s="38">
        <v>0.105</v>
      </c>
      <c r="R52" s="11">
        <f t="shared" si="16"/>
        <v>37820000000</v>
      </c>
      <c r="S52" s="11">
        <f t="shared" si="16"/>
        <v>37974430406</v>
      </c>
      <c r="T52" s="4">
        <f t="shared" si="1"/>
        <v>1653750000</v>
      </c>
      <c r="U52" s="29"/>
    </row>
    <row r="53" spans="1:24" ht="26.25" customHeight="1" x14ac:dyDescent="0.2">
      <c r="A53" s="76"/>
      <c r="B53" s="30">
        <v>49</v>
      </c>
      <c r="C53" s="31" t="s">
        <v>22</v>
      </c>
      <c r="D53" s="32" t="s">
        <v>29</v>
      </c>
      <c r="E53" s="33" t="s">
        <v>30</v>
      </c>
      <c r="F53" s="34">
        <v>40513</v>
      </c>
      <c r="G53" s="34">
        <f t="shared" si="15"/>
        <v>40527</v>
      </c>
      <c r="H53" s="35">
        <v>14</v>
      </c>
      <c r="I53" s="35" t="s">
        <v>0</v>
      </c>
      <c r="J53" s="36" t="s">
        <v>2</v>
      </c>
      <c r="K53" s="38">
        <v>0</v>
      </c>
      <c r="L53" s="36" t="s">
        <v>2</v>
      </c>
      <c r="M53" s="11">
        <v>20870000000</v>
      </c>
      <c r="N53" s="11">
        <v>20955218471</v>
      </c>
      <c r="O53" s="38">
        <v>1</v>
      </c>
      <c r="P53" s="38">
        <v>0.105</v>
      </c>
      <c r="Q53" s="38">
        <v>0.105</v>
      </c>
      <c r="R53" s="11">
        <f t="shared" ref="R53:S55" si="17">+R52-M51+M53</f>
        <v>36620000000</v>
      </c>
      <c r="S53" s="11">
        <f t="shared" si="17"/>
        <v>36769530446</v>
      </c>
      <c r="T53" s="4">
        <f t="shared" si="1"/>
        <v>2191350000</v>
      </c>
      <c r="U53" s="29"/>
    </row>
    <row r="54" spans="1:24" ht="26.25" customHeight="1" x14ac:dyDescent="0.2">
      <c r="A54" s="76"/>
      <c r="B54" s="30">
        <v>50</v>
      </c>
      <c r="C54" s="31" t="s">
        <v>22</v>
      </c>
      <c r="D54" s="32" t="s">
        <v>29</v>
      </c>
      <c r="E54" s="33" t="s">
        <v>30</v>
      </c>
      <c r="F54" s="34">
        <v>40520</v>
      </c>
      <c r="G54" s="34">
        <f t="shared" si="15"/>
        <v>40534</v>
      </c>
      <c r="H54" s="35">
        <v>14</v>
      </c>
      <c r="I54" s="35" t="s">
        <v>0</v>
      </c>
      <c r="J54" s="36" t="s">
        <v>2</v>
      </c>
      <c r="K54" s="38">
        <v>0</v>
      </c>
      <c r="L54" s="36" t="s">
        <v>2</v>
      </c>
      <c r="M54" s="11">
        <v>17800000000</v>
      </c>
      <c r="N54" s="11">
        <v>17872682740</v>
      </c>
      <c r="O54" s="38">
        <v>1</v>
      </c>
      <c r="P54" s="38">
        <v>0.105</v>
      </c>
      <c r="Q54" s="38">
        <v>0.105</v>
      </c>
      <c r="R54" s="11">
        <f t="shared" si="17"/>
        <v>38670000000</v>
      </c>
      <c r="S54" s="11">
        <f t="shared" si="17"/>
        <v>38827901211</v>
      </c>
      <c r="T54" s="4">
        <f t="shared" si="1"/>
        <v>1869000000</v>
      </c>
      <c r="U54" s="29"/>
    </row>
    <row r="55" spans="1:24" ht="26.25" customHeight="1" x14ac:dyDescent="0.2">
      <c r="A55" s="76"/>
      <c r="B55" s="30">
        <v>51</v>
      </c>
      <c r="C55" s="31" t="s">
        <v>22</v>
      </c>
      <c r="D55" s="32" t="s">
        <v>29</v>
      </c>
      <c r="E55" s="33" t="s">
        <v>30</v>
      </c>
      <c r="F55" s="34">
        <v>40527</v>
      </c>
      <c r="G55" s="34">
        <f t="shared" si="15"/>
        <v>40541</v>
      </c>
      <c r="H55" s="35">
        <v>14</v>
      </c>
      <c r="I55" s="35" t="s">
        <v>0</v>
      </c>
      <c r="J55" s="36" t="s">
        <v>2</v>
      </c>
      <c r="K55" s="38">
        <v>0</v>
      </c>
      <c r="L55" s="36" t="s">
        <v>2</v>
      </c>
      <c r="M55" s="11">
        <v>31751000000</v>
      </c>
      <c r="N55" s="11">
        <v>31892996822.200001</v>
      </c>
      <c r="O55" s="38">
        <v>1</v>
      </c>
      <c r="P55" s="38">
        <v>0.115</v>
      </c>
      <c r="Q55" s="38">
        <v>0.115</v>
      </c>
      <c r="R55" s="11">
        <f t="shared" si="17"/>
        <v>49551000000</v>
      </c>
      <c r="S55" s="11">
        <f t="shared" si="17"/>
        <v>49765679562.199997</v>
      </c>
      <c r="T55" s="4">
        <f t="shared" si="1"/>
        <v>3651365000</v>
      </c>
      <c r="U55" s="29"/>
    </row>
    <row r="56" spans="1:24" ht="26.25" customHeight="1" x14ac:dyDescent="0.2">
      <c r="A56" s="76"/>
      <c r="B56" s="30">
        <v>52</v>
      </c>
      <c r="C56" s="31" t="s">
        <v>22</v>
      </c>
      <c r="D56" s="32" t="s">
        <v>29</v>
      </c>
      <c r="E56" s="33" t="s">
        <v>30</v>
      </c>
      <c r="F56" s="34">
        <v>40534</v>
      </c>
      <c r="G56" s="34">
        <f t="shared" si="15"/>
        <v>40548</v>
      </c>
      <c r="H56" s="35">
        <v>14</v>
      </c>
      <c r="I56" s="35" t="s">
        <v>0</v>
      </c>
      <c r="J56" s="36" t="s">
        <v>2</v>
      </c>
      <c r="K56" s="38">
        <v>0</v>
      </c>
      <c r="L56" s="36" t="s">
        <v>2</v>
      </c>
      <c r="M56" s="11">
        <v>24850000000</v>
      </c>
      <c r="N56" s="11">
        <v>24961134170</v>
      </c>
      <c r="O56" s="38">
        <v>1</v>
      </c>
      <c r="P56" s="38">
        <v>0.115</v>
      </c>
      <c r="Q56" s="38">
        <v>0.115</v>
      </c>
      <c r="R56" s="11">
        <f>+R55-M54+M56</f>
        <v>56601000000</v>
      </c>
      <c r="S56" s="11">
        <f>+S55-N54+N56</f>
        <v>56854130992.199997</v>
      </c>
      <c r="T56" s="4">
        <f t="shared" si="1"/>
        <v>2857750000</v>
      </c>
      <c r="U56" s="29"/>
    </row>
    <row r="57" spans="1:24" ht="26.25" customHeight="1" x14ac:dyDescent="0.2">
      <c r="A57" s="77"/>
      <c r="B57" s="49">
        <v>53</v>
      </c>
      <c r="C57" s="50" t="s">
        <v>22</v>
      </c>
      <c r="D57" s="51" t="s">
        <v>29</v>
      </c>
      <c r="E57" s="52" t="s">
        <v>30</v>
      </c>
      <c r="F57" s="53">
        <v>40541</v>
      </c>
      <c r="G57" s="53">
        <f>+F57+H57</f>
        <v>40555</v>
      </c>
      <c r="H57" s="54">
        <v>14</v>
      </c>
      <c r="I57" s="54" t="s">
        <v>0</v>
      </c>
      <c r="J57" s="55" t="s">
        <v>2</v>
      </c>
      <c r="K57" s="56">
        <v>0</v>
      </c>
      <c r="L57" s="55" t="s">
        <v>2</v>
      </c>
      <c r="M57" s="14">
        <v>22050000000</v>
      </c>
      <c r="N57" s="14">
        <v>22148612010</v>
      </c>
      <c r="O57" s="56">
        <v>1</v>
      </c>
      <c r="P57" s="56">
        <v>0.115</v>
      </c>
      <c r="Q57" s="56">
        <v>0.115</v>
      </c>
      <c r="R57" s="14">
        <f>+R56-M55+M57</f>
        <v>46900000000</v>
      </c>
      <c r="S57" s="14">
        <f>+S56-N55+N57</f>
        <v>47109746180</v>
      </c>
      <c r="T57" s="4">
        <f t="shared" si="1"/>
        <v>2535750000</v>
      </c>
      <c r="U57" s="29"/>
    </row>
    <row r="58" spans="1:24" ht="14.25" customHeight="1" x14ac:dyDescent="0.2">
      <c r="A58" s="57"/>
      <c r="B58" s="58"/>
      <c r="C58" s="58"/>
      <c r="D58" s="58"/>
      <c r="E58" s="58"/>
      <c r="F58" s="59"/>
      <c r="G58" s="58"/>
      <c r="H58" s="58"/>
      <c r="I58" s="58"/>
      <c r="J58" s="58"/>
      <c r="K58" s="58"/>
      <c r="L58" s="58"/>
      <c r="M58" s="60">
        <f>SUM(M5:M57)</f>
        <v>2510399909487.7598</v>
      </c>
      <c r="N58" s="2"/>
      <c r="O58" s="58"/>
      <c r="P58" s="58"/>
      <c r="Q58" s="7">
        <v>8.9700000000000002E-2</v>
      </c>
      <c r="R58" s="58"/>
      <c r="S58" s="58"/>
      <c r="T58" s="61">
        <f>SUM(T5:T57)</f>
        <v>225060603553.46185</v>
      </c>
      <c r="U58" s="62">
        <f>+T58/M58</f>
        <v>8.9651295278840595E-2</v>
      </c>
      <c r="V58" s="8"/>
      <c r="W58" s="8"/>
      <c r="X58" s="8"/>
    </row>
    <row r="59" spans="1:24" x14ac:dyDescent="0.2">
      <c r="A59" s="63" t="s">
        <v>1</v>
      </c>
      <c r="B59" s="15"/>
      <c r="C59" s="1"/>
      <c r="D59" s="1"/>
      <c r="E59" s="1"/>
      <c r="F59" s="1"/>
      <c r="G59" s="1"/>
      <c r="H59" s="1"/>
      <c r="I59" s="1"/>
      <c r="J59" s="1"/>
      <c r="K59" s="15"/>
      <c r="L59" s="15"/>
      <c r="M59" s="17"/>
      <c r="N59" s="17"/>
      <c r="O59" s="15"/>
      <c r="P59" s="15"/>
      <c r="Q59" s="15"/>
      <c r="R59" s="17"/>
      <c r="S59" s="17"/>
      <c r="T59" s="18"/>
      <c r="U59" s="19"/>
      <c r="V59" s="8"/>
      <c r="W59" s="8"/>
      <c r="X59" s="8"/>
    </row>
    <row r="60" spans="1:24" x14ac:dyDescent="0.2">
      <c r="A60" s="64" t="s">
        <v>32</v>
      </c>
      <c r="B60" s="15"/>
      <c r="C60" s="16"/>
      <c r="D60" s="16"/>
      <c r="E60" s="16"/>
      <c r="F60" s="16"/>
      <c r="G60" s="16"/>
      <c r="H60" s="16"/>
      <c r="I60" s="16"/>
      <c r="J60" s="1"/>
      <c r="K60" s="15"/>
      <c r="L60" s="15"/>
      <c r="M60" s="17"/>
      <c r="N60" s="17"/>
      <c r="O60" s="15"/>
      <c r="P60" s="15"/>
      <c r="Q60" s="15"/>
      <c r="R60" s="17"/>
      <c r="S60" s="17"/>
      <c r="T60" s="18"/>
      <c r="U60" s="19"/>
      <c r="V60" s="8"/>
      <c r="W60" s="8"/>
      <c r="X60" s="8"/>
    </row>
    <row r="61" spans="1:24" s="15" customFormat="1" x14ac:dyDescent="0.2">
      <c r="A61" s="64" t="s">
        <v>31</v>
      </c>
      <c r="C61" s="16"/>
      <c r="D61" s="16"/>
      <c r="E61" s="16"/>
      <c r="F61" s="16"/>
      <c r="G61" s="16"/>
      <c r="H61" s="16"/>
      <c r="I61" s="16"/>
      <c r="J61" s="1"/>
      <c r="M61" s="17"/>
      <c r="N61" s="17"/>
      <c r="R61" s="17"/>
      <c r="S61" s="17"/>
      <c r="T61" s="18"/>
      <c r="U61" s="19"/>
      <c r="V61" s="20"/>
      <c r="W61" s="20"/>
      <c r="X61" s="20"/>
    </row>
    <row r="62" spans="1:24" x14ac:dyDescent="0.2">
      <c r="A62" s="64" t="s">
        <v>33</v>
      </c>
      <c r="B62" s="15"/>
      <c r="C62" s="16"/>
      <c r="D62" s="16"/>
      <c r="E62" s="16"/>
      <c r="F62" s="16"/>
      <c r="G62" s="16"/>
      <c r="H62" s="16"/>
      <c r="I62" s="16"/>
      <c r="J62" s="1"/>
      <c r="K62" s="15"/>
      <c r="L62" s="15"/>
      <c r="M62" s="17"/>
      <c r="N62" s="17"/>
      <c r="O62" s="15"/>
      <c r="P62" s="15"/>
      <c r="Q62" s="15"/>
      <c r="R62" s="17"/>
      <c r="S62" s="17"/>
      <c r="T62" s="18"/>
      <c r="U62" s="19"/>
      <c r="V62" s="8"/>
      <c r="W62" s="8"/>
      <c r="X62" s="8"/>
    </row>
    <row r="63" spans="1:24" ht="14.25" customHeight="1" x14ac:dyDescent="0.2">
      <c r="A63" s="16" t="s">
        <v>34</v>
      </c>
      <c r="B63" s="15"/>
      <c r="C63" s="1"/>
      <c r="D63" s="1"/>
      <c r="E63" s="1"/>
      <c r="F63" s="1"/>
      <c r="G63" s="1"/>
      <c r="H63" s="1"/>
      <c r="I63" s="1"/>
      <c r="J63" s="1"/>
      <c r="K63" s="15"/>
      <c r="L63" s="17"/>
      <c r="M63" s="17"/>
      <c r="N63" s="17"/>
      <c r="O63" s="17"/>
      <c r="P63" s="17"/>
      <c r="Q63" s="17"/>
      <c r="R63" s="65"/>
      <c r="S63" s="65"/>
      <c r="T63" s="66"/>
      <c r="U63" s="18"/>
      <c r="V63" s="8"/>
      <c r="W63" s="8"/>
      <c r="X63" s="8"/>
    </row>
    <row r="64" spans="1:24" ht="14.25" customHeight="1" x14ac:dyDescent="0.2">
      <c r="A64" s="73" t="s">
        <v>35</v>
      </c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15"/>
      <c r="N64" s="15"/>
      <c r="O64" s="15"/>
      <c r="P64" s="15"/>
      <c r="Q64" s="15"/>
      <c r="R64" s="15"/>
      <c r="S64" s="15"/>
      <c r="T64" s="18"/>
      <c r="U64" s="18"/>
      <c r="V64" s="8"/>
      <c r="W64" s="8"/>
      <c r="X64" s="8"/>
    </row>
    <row r="65" spans="1:24" ht="14.25" customHeight="1" x14ac:dyDescent="0.25">
      <c r="A65" s="73" t="s">
        <v>36</v>
      </c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67">
        <f>+T58/M58</f>
        <v>8.9651295278840595E-2</v>
      </c>
      <c r="U65" s="18"/>
      <c r="V65" s="8"/>
      <c r="W65" s="8"/>
      <c r="X65" s="8"/>
    </row>
    <row r="66" spans="1:24" ht="14.25" customHeight="1" x14ac:dyDescent="0.2">
      <c r="A66" s="16" t="s">
        <v>37</v>
      </c>
      <c r="B66" s="15"/>
      <c r="C66" s="1"/>
      <c r="D66" s="1"/>
      <c r="E66" s="1"/>
      <c r="F66" s="1"/>
      <c r="G66" s="1"/>
      <c r="H66" s="1"/>
      <c r="I66" s="1"/>
      <c r="J66" s="1"/>
      <c r="K66" s="15"/>
      <c r="L66" s="15"/>
      <c r="M66" s="15"/>
      <c r="N66" s="15"/>
      <c r="O66" s="15"/>
      <c r="P66" s="15"/>
      <c r="Q66" s="15"/>
      <c r="R66" s="15"/>
      <c r="S66" s="15"/>
      <c r="T66" s="20"/>
      <c r="U66" s="20"/>
      <c r="V66" s="8"/>
      <c r="W66" s="8"/>
      <c r="X66" s="8"/>
    </row>
    <row r="67" spans="1:24" ht="14.25" customHeight="1" x14ac:dyDescent="0.2">
      <c r="A67" s="78" t="s">
        <v>38</v>
      </c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20"/>
      <c r="U67" s="20"/>
      <c r="V67" s="8"/>
      <c r="W67" s="8"/>
      <c r="X67" s="8"/>
    </row>
    <row r="68" spans="1:24" ht="23.25" customHeight="1" x14ac:dyDescent="0.2">
      <c r="A68" s="73" t="s">
        <v>39</v>
      </c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20"/>
      <c r="U68" s="20"/>
      <c r="V68" s="8"/>
      <c r="W68" s="8"/>
      <c r="X68" s="8"/>
    </row>
    <row r="69" spans="1:24" x14ac:dyDescent="0.2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" t="s">
        <v>23</v>
      </c>
      <c r="P69" s="15"/>
      <c r="Q69" s="15"/>
      <c r="R69" s="15"/>
      <c r="S69" s="15"/>
      <c r="T69" s="20"/>
      <c r="U69" s="20"/>
      <c r="V69" s="8"/>
      <c r="W69" s="8"/>
      <c r="X69" s="8"/>
    </row>
    <row r="70" spans="1:24" x14ac:dyDescent="0.2">
      <c r="T70" s="8"/>
      <c r="U70" s="8"/>
      <c r="V70" s="8"/>
      <c r="W70" s="8"/>
      <c r="X70" s="8"/>
    </row>
    <row r="71" spans="1:24" x14ac:dyDescent="0.2">
      <c r="T71" s="8"/>
      <c r="U71" s="8"/>
      <c r="V71" s="8"/>
      <c r="W71" s="8"/>
      <c r="X71" s="8"/>
    </row>
    <row r="72" spans="1:24" x14ac:dyDescent="0.2">
      <c r="T72" s="3"/>
    </row>
    <row r="73" spans="1:24" x14ac:dyDescent="0.2">
      <c r="T73" s="3"/>
    </row>
    <row r="74" spans="1:24" x14ac:dyDescent="0.2">
      <c r="T74" s="3"/>
    </row>
  </sheetData>
  <sheetProtection password="CC5B" sheet="1"/>
  <mergeCells count="23">
    <mergeCell ref="A67:S67"/>
    <mergeCell ref="E3:E4"/>
    <mergeCell ref="K3:K4"/>
    <mergeCell ref="G3:G4"/>
    <mergeCell ref="M3:N3"/>
    <mergeCell ref="I3:I4"/>
    <mergeCell ref="A68:S68"/>
    <mergeCell ref="J3:J4"/>
    <mergeCell ref="A64:L64"/>
    <mergeCell ref="A65:S65"/>
    <mergeCell ref="P3:P4"/>
    <mergeCell ref="A5:A57"/>
    <mergeCell ref="O3:O4"/>
    <mergeCell ref="L3:L4"/>
    <mergeCell ref="Q3:Q4"/>
    <mergeCell ref="H3:H4"/>
    <mergeCell ref="A1:S1"/>
    <mergeCell ref="A3:A4"/>
    <mergeCell ref="R3:S3"/>
    <mergeCell ref="B3:B4"/>
    <mergeCell ref="C3:C4"/>
    <mergeCell ref="D3:D4"/>
    <mergeCell ref="F3:F4"/>
  </mergeCells>
  <phoneticPr fontId="2" type="noConversion"/>
  <pageMargins left="0.19685039370078741" right="0.19685039370078741" top="0.82677165354330717" bottom="0.78740157480314965" header="0.39370078740157483" footer="0.39370078740157483"/>
  <pageSetup paperSize="9" scale="47" orientation="landscape" r:id="rId1"/>
  <headerFooter alignWithMargins="0">
    <oddHeader>&amp;L&amp;"Arial,Bold"NARODNA BANKA SRBIJE
NATIONAL BANK OF SERBIA&amp;"Arial,Regular"
Sektor za poslove monetarnog sistema i politike
Monetary system and policy department</oddHeader>
    <oddFooter>&amp;L&amp;7Izvor: NBS/Source:NBS
Dozvoljeno je preuzimanje i korišćenje baza podataka, ali NBS iz tehničkih razloga ne garantuje za njihovu verodostojnost i potpunost&amp;R&amp;P</oddFooter>
  </headerFooter>
  <rowBreaks count="1" manualBreakCount="1">
    <brk id="7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2010</vt:lpstr>
      <vt:lpstr>'2010'!Print_Area</vt:lpstr>
      <vt:lpstr>'2010'!Print_Titles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Helpdesk</dc:creator>
  <cp:keywords> [SEC=JAVNO]</cp:keywords>
  <cp:lastModifiedBy>Andrijana Pusica</cp:lastModifiedBy>
  <cp:lastPrinted>2011-08-05T08:29:31Z</cp:lastPrinted>
  <dcterms:created xsi:type="dcterms:W3CDTF">2005-02-25T09:29:39Z</dcterms:created>
  <dcterms:modified xsi:type="dcterms:W3CDTF">2025-02-27T10:51:23Z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M_ProtectiveMarkingValue_Header">
    <vt:lpwstr>ЈАВНО</vt:lpwstr>
  </property>
  <property fmtid="{D5CDD505-2E9C-101B-9397-08002B2CF9AE}" pid="3" name="PM_ProtectiveMarkingValue_Footer">
    <vt:lpwstr>ЈАВНО</vt:lpwstr>
  </property>
  <property fmtid="{D5CDD505-2E9C-101B-9397-08002B2CF9AE}" pid="4" name="PM_Caveats_Count">
    <vt:lpwstr>0</vt:lpwstr>
  </property>
  <property fmtid="{D5CDD505-2E9C-101B-9397-08002B2CF9AE}" pid="5" name="PM_Originator_Hash_SHA1">
    <vt:lpwstr>2350646810D7E427E1489E3D4AAA94585917E545</vt:lpwstr>
  </property>
  <property fmtid="{D5CDD505-2E9C-101B-9397-08002B2CF9AE}" pid="6" name="PM_SecurityClassification">
    <vt:lpwstr>JAVNO</vt:lpwstr>
  </property>
  <property fmtid="{D5CDD505-2E9C-101B-9397-08002B2CF9AE}" pid="7" name="PM_DisplayValueSecClassificationWithQualifier">
    <vt:lpwstr>ЈАВНО</vt:lpwstr>
  </property>
  <property fmtid="{D5CDD505-2E9C-101B-9397-08002B2CF9AE}" pid="8" name="PM_Qualifier">
    <vt:lpwstr/>
  </property>
  <property fmtid="{D5CDD505-2E9C-101B-9397-08002B2CF9AE}" pid="9" name="PM_Hash_SHA1">
    <vt:lpwstr>207A1349C34B8E7532129ED89561E1231C76EB7B</vt:lpwstr>
  </property>
  <property fmtid="{D5CDD505-2E9C-101B-9397-08002B2CF9AE}" pid="10" name="PM_ProtectiveMarkingImage_Header">
    <vt:lpwstr>C:\Program Files\Common Files\janusNET Shared\janusSEAL\Images\DocumentSlashBlue.png</vt:lpwstr>
  </property>
  <property fmtid="{D5CDD505-2E9C-101B-9397-08002B2CF9AE}" pid="11" name="PM_InsertionValue">
    <vt:lpwstr>JAVNO</vt:lpwstr>
  </property>
  <property fmtid="{D5CDD505-2E9C-101B-9397-08002B2CF9AE}" pid="12" name="PM_ProtectiveMarkingImage_Footer">
    <vt:lpwstr>C:\Program Files\Common Files\janusNET Shared\janusSEAL\Images\DocumentSlashBlue.png</vt:lpwstr>
  </property>
  <property fmtid="{D5CDD505-2E9C-101B-9397-08002B2CF9AE}" pid="13" name="PM_Namespace">
    <vt:lpwstr>NBS</vt:lpwstr>
  </property>
  <property fmtid="{D5CDD505-2E9C-101B-9397-08002B2CF9AE}" pid="14" name="PM_Version">
    <vt:lpwstr>v2</vt:lpwstr>
  </property>
  <property fmtid="{D5CDD505-2E9C-101B-9397-08002B2CF9AE}" pid="15" name="PM_Originating_FileId">
    <vt:lpwstr>CE55588FEAB04FB4B473B2CEEAA92B0B</vt:lpwstr>
  </property>
  <property fmtid="{D5CDD505-2E9C-101B-9397-08002B2CF9AE}" pid="16" name="PM_OriginationTimeStamp">
    <vt:lpwstr>2025-02-27T10:51:22Z</vt:lpwstr>
  </property>
  <property fmtid="{D5CDD505-2E9C-101B-9397-08002B2CF9AE}" pid="17" name="PM_Hash_Version">
    <vt:lpwstr>2016.1</vt:lpwstr>
  </property>
  <property fmtid="{D5CDD505-2E9C-101B-9397-08002B2CF9AE}" pid="18" name="PM_Hash_Salt_Prev">
    <vt:lpwstr>0A993EB5E8BB1B2A1B6619C13DB320EA</vt:lpwstr>
  </property>
  <property fmtid="{D5CDD505-2E9C-101B-9397-08002B2CF9AE}" pid="19" name="PM_Hash_Salt">
    <vt:lpwstr>0A993EB5E8BB1B2A1B6619C13DB320EA</vt:lpwstr>
  </property>
  <property fmtid="{D5CDD505-2E9C-101B-9397-08002B2CF9AE}" pid="20" name="PM_PrintOutPlacement_XLS">
    <vt:lpwstr/>
  </property>
</Properties>
</file>