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DayArchive\"/>
    </mc:Choice>
  </mc:AlternateContent>
  <xr:revisionPtr revIDLastSave="0" documentId="8_{65E6F85D-4AEB-457E-8C9D-321F1FF67C2C}" xr6:coauthVersionLast="47" xr6:coauthVersionMax="47" xr10:uidLastSave="{00000000-0000-0000-0000-000000000000}"/>
  <bookViews>
    <workbookView xWindow="-120" yWindow="-120" windowWidth="20730" windowHeight="11160"/>
  </bookViews>
  <sheets>
    <sheet name="2011" sheetId="1" r:id="rId1"/>
    <sheet name="Sheet1" sheetId="2" r:id="rId2"/>
  </sheets>
  <definedNames>
    <definedName name="_xlnm.Print_Area" localSheetId="0">'2011'!$A$1:$S$67</definedName>
    <definedName name="_xlnm.Print_Titles" localSheetId="0">'2011'!$1:$4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6" i="1" l="1"/>
  <c r="M57" i="1"/>
  <c r="G56" i="1"/>
  <c r="T55" i="1"/>
  <c r="G55" i="1"/>
  <c r="T54" i="1"/>
  <c r="G54" i="1"/>
  <c r="T53" i="1"/>
  <c r="G53" i="1"/>
  <c r="T52" i="1"/>
  <c r="G52" i="1"/>
  <c r="T51" i="1"/>
  <c r="G51" i="1"/>
  <c r="T50" i="1"/>
  <c r="G50" i="1"/>
  <c r="T49" i="1"/>
  <c r="G49" i="1"/>
  <c r="T48" i="1"/>
  <c r="G48" i="1"/>
  <c r="T47" i="1"/>
  <c r="G47" i="1"/>
  <c r="T46" i="1"/>
  <c r="G46" i="1"/>
  <c r="T45" i="1"/>
  <c r="G45" i="1"/>
  <c r="T44" i="1"/>
  <c r="G44" i="1"/>
  <c r="T43" i="1"/>
  <c r="G43" i="1"/>
  <c r="T42" i="1"/>
  <c r="G42" i="1"/>
  <c r="T41" i="1"/>
  <c r="G41" i="1"/>
  <c r="T40" i="1"/>
  <c r="G40" i="1"/>
  <c r="T39" i="1"/>
  <c r="G39" i="1"/>
  <c r="T38" i="1"/>
  <c r="G38" i="1"/>
  <c r="T37" i="1"/>
  <c r="G37" i="1"/>
  <c r="T33" i="1"/>
  <c r="T34" i="1"/>
  <c r="T35" i="1"/>
  <c r="T36" i="1"/>
  <c r="G33" i="1"/>
  <c r="G34" i="1"/>
  <c r="G35" i="1"/>
  <c r="G36" i="1"/>
  <c r="T32" i="1"/>
  <c r="G32" i="1"/>
  <c r="T29" i="1"/>
  <c r="T30" i="1"/>
  <c r="T31" i="1"/>
  <c r="S31" i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R31" i="1"/>
  <c r="R32" i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G29" i="1"/>
  <c r="G30" i="1"/>
  <c r="G31" i="1"/>
  <c r="T28" i="1"/>
  <c r="G28" i="1"/>
  <c r="T27" i="1"/>
  <c r="G27" i="1"/>
  <c r="T5" i="1"/>
  <c r="T58" i="1" s="1"/>
  <c r="T64" i="1" s="1"/>
  <c r="T26" i="1"/>
  <c r="G26" i="1"/>
  <c r="T25" i="1"/>
  <c r="G24" i="1"/>
  <c r="G25" i="1"/>
  <c r="T24" i="1"/>
  <c r="T23" i="1"/>
  <c r="G23" i="1"/>
  <c r="T22" i="1"/>
  <c r="G22" i="1"/>
  <c r="T21" i="1"/>
  <c r="G21" i="1"/>
  <c r="T20" i="1"/>
  <c r="G20" i="1"/>
  <c r="T19" i="1"/>
  <c r="G19" i="1"/>
  <c r="T18" i="1"/>
  <c r="G18" i="1"/>
  <c r="T17" i="1"/>
  <c r="G17" i="1"/>
  <c r="T16" i="1"/>
  <c r="G16" i="1"/>
  <c r="T15" i="1"/>
  <c r="G15" i="1"/>
  <c r="T14" i="1"/>
  <c r="G14" i="1"/>
  <c r="T13" i="1"/>
  <c r="G13" i="1"/>
  <c r="T12" i="1"/>
  <c r="G12" i="1"/>
  <c r="T11" i="1"/>
  <c r="G11" i="1"/>
  <c r="T10" i="1"/>
  <c r="G10" i="1"/>
  <c r="T9" i="1"/>
  <c r="G9" i="1"/>
  <c r="T8" i="1"/>
  <c r="G8" i="1"/>
  <c r="T7" i="1"/>
  <c r="T6" i="1"/>
  <c r="S7" i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R7" i="1"/>
  <c r="R8" i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G7" i="1"/>
  <c r="G6" i="1"/>
  <c r="G5" i="1"/>
</calcChain>
</file>

<file path=xl/sharedStrings.xml><?xml version="1.0" encoding="utf-8"?>
<sst xmlns="http://schemas.openxmlformats.org/spreadsheetml/2006/main" count="344" uniqueCount="37">
  <si>
    <t>BZ NBS</t>
  </si>
  <si>
    <t>NAPOMENE:</t>
  </si>
  <si>
    <t>-</t>
  </si>
  <si>
    <t>u dinarima/ in dinars</t>
  </si>
  <si>
    <t>Godina/
Year</t>
  </si>
  <si>
    <t>Red.br.aukcije/
Auction number</t>
  </si>
  <si>
    <t>Vrsta aukcije/
Type of auction</t>
  </si>
  <si>
    <t>Vrsta transakcije/
Type of transaction</t>
  </si>
  <si>
    <t>Datum aukcije/
Auction date</t>
  </si>
  <si>
    <t>Datum dospeća/
Maturity date</t>
  </si>
  <si>
    <t>Ročnost transakcija/
Maturity of transaction</t>
  </si>
  <si>
    <t>Vrsta HoV/
Type of securities</t>
  </si>
  <si>
    <t>Emitovano/
ponuđeno na prodaju - nominalni iznos HoV /Volume of issue
/offered for sale - nominal value of securities</t>
  </si>
  <si>
    <t>Procenat uvećanja/
Upward percentage adjustment</t>
  </si>
  <si>
    <t>Kupovna cena HoV (repo transakcije)/
Purchase price of securities (repo transactions)</t>
  </si>
  <si>
    <t>Prodato HoV/Sold securities</t>
  </si>
  <si>
    <t>Procenat realizacije/
Realization ratio</t>
  </si>
  <si>
    <t>Najviša prihvaćena kamatna stopa na aukciji (p.a.)/
The highest accepted interest rate on auction (p.a.)</t>
  </si>
  <si>
    <t>Prosečna ponderisana kamatna stopa (p.a.)/
Average weighted interest rate (p.a.)</t>
  </si>
  <si>
    <t>Stanje HoV/Outstanding of securities</t>
  </si>
  <si>
    <t>Diskontni iznos/
kupovna cena/
Discount value/
purchase price</t>
  </si>
  <si>
    <t>Nominalni iznos/
reotkupna cena/
Nominal value/
repurchase price</t>
  </si>
  <si>
    <t>fiksna/fix</t>
  </si>
  <si>
    <t xml:space="preserve">   </t>
  </si>
  <si>
    <t>Pregled aukcijske trgovine hartijama od vrednosti kojima NBS obavlja operacije na otvorenom tržištu, po danima za 2011. godinu /
 Report on auction trade of securities used in open market operations of the NBS, daily for 2011</t>
  </si>
  <si>
    <t>Vrsta operacije/Type of operation</t>
  </si>
  <si>
    <t>GO/MO</t>
  </si>
  <si>
    <t xml:space="preserve">reverzna repo transakcija/                       reverse repo transaction </t>
  </si>
  <si>
    <r>
      <t xml:space="preserve">7)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Ukoliko u koloni Emitovano/ponuđeno na prodaju nije naveden iznos, radi se o modelu aukcija na kojima Narodna banka Srbije ne objavljuje unapred nominalnu vrednost hartija koje se prodaju /  If National bank of Serbia organizes auctions without preannouncing nominal value of offered securities, there is no amount in column Volume of issue/offered for sale.</t>
    </r>
  </si>
  <si>
    <r>
      <t>8)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Koeficijent realizacije na aukciji se izračunava u odnosu na nominalnu vrednost HoV koju je NBS objavila, </t>
    </r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ukoliko ova vrednost nije objavljena koeficijent realizacije se računa u odnosu na dostavljene ponude banaka  /  Realization ratio = volume of realization/volume of offered for sale if NBS announced offered amount. Realization ratio = volume of realization/offered amount by banks if offer is not announced by NBS. </t>
    </r>
  </si>
  <si>
    <t>3) var.-viš. - aukcije po metodi varijabilne višestruke kamatne stope; fiksna - aukcije po fiksnoj stopi / var.-mult. - variable multiple interest rate auctions; fix - fixed interest rate auctions</t>
  </si>
  <si>
    <t>4) BZ NBS - blagajnički zapisi Narodne Banke Srbije / BZ NBS - NBS Bills</t>
  </si>
  <si>
    <t>2) Reverzna repo transakcija - repo prodaja HoV/ Reverse repo transaction - repo sale of securities</t>
  </si>
  <si>
    <t>5) Diskontni iznos HoV i nominalni iznos HoV - prilikom trajne prodaje; kupovna cena HoV i reotkupna cena HoV - prilikom reverzne repo transakcije - repo prodaje  /  Discount value of securities and nominal value of securities  - for outright transactions; Purchase price of securities and repurchase price of securities - for reverse repo transactions - repo sale</t>
  </si>
  <si>
    <t>6) Diskontni iznos HoV i reotkupna cena HoV za prodate HoV se računaju po prostoj metodi act/360   /   Discount value of sold securities and repurchase price of sold securities are calculated by proportional method act/360</t>
  </si>
  <si>
    <t xml:space="preserve">    GO - glavne operacije, DO - operacije dužih ročnosti, OFP - operacije finog podešavanja/ MO - main operations, LTO - longer term operations, FTO - fine tuning operations</t>
  </si>
  <si>
    <t>1) Vrsta operacije je formalno definisana od 1.7.2011. godine/Type of operation is formaly defined from 1 July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</si>
</sst>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-* #,##0.00\ _D_i_n_._-;\-* #,##0.00\ _D_i_n_._-;_-* &quot;-&quot;??\ _D_i_n_._-;_-@_-"/>
    <numFmt numFmtId="208" formatCode="#,##0.0000"/>
    <numFmt numFmtId="215" formatCode="d\.mmm"/>
    <numFmt numFmtId="217" formatCode="_-* #,##0.0000\ _D_i_n_._-;\-* #,##0.0000\ _D_i_n_._-;_-* &quot;-&quot;??\ _D_i_n_._-;_-@_-"/>
  </numFmts>
  <fonts count="19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color theme="0"/>
      <name val="Arial"/>
      <family val="2"/>
      <charset val="238"/>
    </font>
    <font>
      <b/>
      <sz val="12"/>
      <color theme="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 applyAlignment="1"/>
    <xf numFmtId="0" fontId="6" fillId="0" borderId="0" xfId="0" applyFont="1" applyFill="1" applyAlignment="1"/>
    <xf numFmtId="4" fontId="3" fillId="0" borderId="0" xfId="0" applyNumberFormat="1" applyFont="1" applyFill="1" applyBorder="1" applyAlignment="1"/>
    <xf numFmtId="0" fontId="9" fillId="0" borderId="0" xfId="0" applyFont="1" applyAlignment="1"/>
    <xf numFmtId="4" fontId="10" fillId="0" borderId="0" xfId="0" applyNumberFormat="1" applyFont="1" applyAlignment="1"/>
    <xf numFmtId="0" fontId="8" fillId="0" borderId="0" xfId="0" applyFont="1" applyFill="1" applyAlignment="1">
      <alignment horizontal="right"/>
    </xf>
    <xf numFmtId="10" fontId="3" fillId="0" borderId="1" xfId="0" applyNumberFormat="1" applyFont="1" applyFill="1" applyBorder="1" applyAlignment="1"/>
    <xf numFmtId="0" fontId="11" fillId="0" borderId="0" xfId="0" applyFont="1" applyAlignment="1"/>
    <xf numFmtId="0" fontId="5" fillId="0" borderId="2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>
      <alignment vertical="top"/>
    </xf>
    <xf numFmtId="171" fontId="13" fillId="0" borderId="0" xfId="1" applyFont="1" applyFill="1"/>
    <xf numFmtId="4" fontId="8" fillId="0" borderId="4" xfId="0" applyNumberFormat="1" applyFont="1" applyFill="1" applyBorder="1">
      <alignment vertical="top"/>
    </xf>
    <xf numFmtId="0" fontId="0" fillId="0" borderId="0" xfId="0" applyAlignment="1">
      <alignment vertical="center"/>
    </xf>
    <xf numFmtId="0" fontId="2" fillId="0" borderId="0" xfId="0" applyFont="1" applyFill="1" applyAlignment="1"/>
    <xf numFmtId="0" fontId="14" fillId="0" borderId="0" xfId="0" applyFont="1" applyAlignment="1"/>
    <xf numFmtId="0" fontId="16" fillId="0" borderId="0" xfId="0" applyFont="1" applyAlignment="1"/>
    <xf numFmtId="4" fontId="12" fillId="0" borderId="0" xfId="0" applyNumberFormat="1" applyFont="1" applyAlignment="1"/>
    <xf numFmtId="0" fontId="12" fillId="0" borderId="0" xfId="0" applyFont="1" applyAlignment="1"/>
    <xf numFmtId="4" fontId="12" fillId="0" borderId="0" xfId="0" applyNumberFormat="1" applyFont="1" applyAlignment="1">
      <alignment vertical="center"/>
    </xf>
    <xf numFmtId="10" fontId="12" fillId="0" borderId="0" xfId="2" applyNumberFormat="1" applyFont="1"/>
    <xf numFmtId="9" fontId="12" fillId="0" borderId="0" xfId="2" applyFont="1"/>
    <xf numFmtId="171" fontId="17" fillId="0" borderId="0" xfId="1" applyFont="1" applyFill="1"/>
    <xf numFmtId="4" fontId="8" fillId="0" borderId="5" xfId="0" applyNumberFormat="1" applyFont="1" applyFill="1" applyBorder="1">
      <alignment vertical="top"/>
    </xf>
    <xf numFmtId="4" fontId="8" fillId="0" borderId="3" xfId="0" applyNumberFormat="1" applyFont="1" applyFill="1" applyBorder="1" applyAlignment="1">
      <alignment vertical="center"/>
    </xf>
    <xf numFmtId="4" fontId="8" fillId="0" borderId="4" xfId="0" applyNumberFormat="1" applyFont="1" applyFill="1" applyBorder="1" applyAlignment="1">
      <alignment vertical="center"/>
    </xf>
    <xf numFmtId="0" fontId="0" fillId="0" borderId="0" xfId="0" applyFill="1" applyAlignment="1"/>
    <xf numFmtId="0" fontId="0" fillId="0" borderId="6" xfId="0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/>
    </xf>
    <xf numFmtId="215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" fontId="8" fillId="0" borderId="3" xfId="0" applyNumberFormat="1" applyFont="1" applyFill="1" applyBorder="1" applyAlignment="1">
      <alignment horizontal="center" vertical="top"/>
    </xf>
    <xf numFmtId="10" fontId="8" fillId="0" borderId="3" xfId="0" applyNumberFormat="1" applyFont="1" applyFill="1" applyBorder="1">
      <alignment vertical="top"/>
    </xf>
    <xf numFmtId="0" fontId="0" fillId="0" borderId="8" xfId="0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215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 vertical="top"/>
    </xf>
    <xf numFmtId="10" fontId="8" fillId="0" borderId="4" xfId="0" applyNumberFormat="1" applyFont="1" applyFill="1" applyBorder="1">
      <alignment vertical="top"/>
    </xf>
    <xf numFmtId="0" fontId="0" fillId="0" borderId="9" xfId="0" applyFill="1" applyBorder="1" applyAlignment="1">
      <alignment horizontal="center" vertical="center"/>
    </xf>
    <xf numFmtId="215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4" fontId="8" fillId="0" borderId="5" xfId="0" applyNumberFormat="1" applyFont="1" applyFill="1" applyBorder="1" applyAlignment="1">
      <alignment horizontal="center" vertical="top"/>
    </xf>
    <xf numFmtId="10" fontId="8" fillId="0" borderId="5" xfId="0" applyNumberFormat="1" applyFont="1" applyFill="1" applyBorder="1">
      <alignment vertical="top"/>
    </xf>
    <xf numFmtId="0" fontId="0" fillId="0" borderId="5" xfId="0" applyFill="1" applyBorder="1" applyAlignment="1"/>
    <xf numFmtId="215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10" fontId="8" fillId="0" borderId="3" xfId="0" applyNumberFormat="1" applyFont="1" applyFill="1" applyBorder="1" applyAlignment="1">
      <alignment vertical="center"/>
    </xf>
    <xf numFmtId="215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/>
    </xf>
    <xf numFmtId="10" fontId="8" fillId="0" borderId="4" xfId="0" applyNumberFormat="1" applyFont="1" applyFill="1" applyBorder="1" applyAlignment="1">
      <alignment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3" fillId="0" borderId="0" xfId="0" applyFont="1" applyFill="1" applyBorder="1" applyAlignment="1"/>
    <xf numFmtId="4" fontId="8" fillId="0" borderId="1" xfId="0" applyNumberFormat="1" applyFont="1" applyFill="1" applyBorder="1">
      <alignment vertical="top"/>
    </xf>
    <xf numFmtId="0" fontId="17" fillId="0" borderId="0" xfId="0" applyFont="1" applyFill="1" applyAlignment="1"/>
    <xf numFmtId="0" fontId="5" fillId="0" borderId="0" xfId="0" applyFont="1" applyFill="1" applyAlignment="1"/>
    <xf numFmtId="4" fontId="0" fillId="0" borderId="0" xfId="0" applyNumberFormat="1" applyFill="1" applyAlignment="1"/>
    <xf numFmtId="217" fontId="17" fillId="0" borderId="0" xfId="1" applyNumberFormat="1" applyFont="1" applyFill="1"/>
    <xf numFmtId="0" fontId="15" fillId="0" borderId="0" xfId="0" applyFont="1" applyFill="1" applyAlignment="1"/>
    <xf numFmtId="0" fontId="14" fillId="0" borderId="0" xfId="0" applyFont="1" applyFill="1" applyAlignment="1"/>
    <xf numFmtId="4" fontId="14" fillId="0" borderId="0" xfId="0" applyNumberFormat="1" applyFont="1" applyFill="1" applyAlignment="1"/>
    <xf numFmtId="208" fontId="0" fillId="0" borderId="0" xfId="0" applyNumberFormat="1" applyFill="1" applyAlignment="1"/>
    <xf numFmtId="10" fontId="17" fillId="0" borderId="0" xfId="2" applyNumberFormat="1" applyFont="1" applyFill="1"/>
    <xf numFmtId="10" fontId="18" fillId="0" borderId="0" xfId="2" applyNumberFormat="1" applyFont="1" applyFill="1" applyAlignment="1"/>
    <xf numFmtId="0" fontId="11" fillId="0" borderId="0" xfId="0" applyFont="1" applyFill="1" applyAlignment="1"/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15" fontId="0" fillId="0" borderId="5" xfId="0" applyNumberForma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10" fontId="8" fillId="0" borderId="5" xfId="0" applyNumberFormat="1" applyFont="1" applyFill="1" applyBorder="1" applyAlignment="1">
      <alignment vertical="center"/>
    </xf>
    <xf numFmtId="4" fontId="8" fillId="0" borderId="5" xfId="0" applyNumberFormat="1" applyFont="1" applyFill="1" applyBorder="1" applyAlignment="1">
      <alignment vertical="center"/>
    </xf>
    <xf numFmtId="4" fontId="8" fillId="0" borderId="10" xfId="0" applyNumberFormat="1" applyFont="1" applyFill="1" applyBorder="1" applyAlignment="1">
      <alignment vertical="center"/>
    </xf>
    <xf numFmtId="10" fontId="8" fillId="0" borderId="10" xfId="0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2" fontId="0" fillId="0" borderId="11" xfId="0" applyNumberFormat="1" applyFill="1" applyBorder="1" applyAlignment="1">
      <alignment horizontal="center" vertical="center"/>
    </xf>
    <xf numFmtId="215" fontId="0" fillId="0" borderId="11" xfId="0" applyNumberFormat="1" applyFill="1" applyBorder="1" applyAlignment="1">
      <alignment horizontal="center" vertical="center"/>
    </xf>
    <xf numFmtId="4" fontId="8" fillId="0" borderId="11" xfId="0" applyNumberFormat="1" applyFont="1" applyFill="1" applyBorder="1" applyAlignment="1">
      <alignment horizontal="center" vertical="center"/>
    </xf>
    <xf numFmtId="10" fontId="8" fillId="0" borderId="11" xfId="0" applyNumberFormat="1" applyFont="1" applyFill="1" applyBorder="1" applyAlignment="1">
      <alignment vertical="center"/>
    </xf>
    <xf numFmtId="4" fontId="8" fillId="0" borderId="11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" fontId="3" fillId="0" borderId="12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73"/>
  <sheetViews>
    <sheetView tabSelected="1" topLeftCell="A52" zoomScaleNormal="100" zoomScaleSheetLayoutView="100" workbookViewId="0">
      <selection activeCell="Q73" sqref="Q73"/>
    </sheetView>
  </sheetViews>
  <sheetFormatPr defaultRowHeight="12.75" x14ac:dyDescent="0.2"/>
  <cols>
    <col min="1" max="1" width="7.85546875" customWidth="1"/>
    <col min="2" max="2" width="9.85546875" customWidth="1"/>
    <col min="3" max="3" width="9" customWidth="1"/>
    <col min="4" max="4" width="33.28515625" customWidth="1"/>
    <col min="5" max="5" width="12.140625" customWidth="1"/>
    <col min="6" max="6" width="13.140625" customWidth="1"/>
    <col min="7" max="7" width="11.42578125" customWidth="1"/>
    <col min="8" max="8" width="10.140625" customWidth="1"/>
    <col min="9" max="9" width="9.7109375" customWidth="1"/>
    <col min="10" max="10" width="17.85546875" customWidth="1"/>
    <col min="11" max="11" width="11.140625" customWidth="1"/>
    <col min="12" max="12" width="17" customWidth="1"/>
    <col min="13" max="13" width="19.28515625" customWidth="1"/>
    <col min="14" max="14" width="19.42578125" customWidth="1"/>
    <col min="15" max="15" width="10.140625" customWidth="1"/>
    <col min="16" max="16" width="12.28515625" customWidth="1"/>
    <col min="17" max="17" width="13" customWidth="1"/>
    <col min="18" max="18" width="19.28515625" customWidth="1"/>
    <col min="19" max="19" width="22.42578125" customWidth="1"/>
    <col min="20" max="20" width="29" customWidth="1"/>
    <col min="21" max="21" width="21.85546875" customWidth="1"/>
  </cols>
  <sheetData>
    <row r="1" spans="1:21" ht="33" customHeight="1" x14ac:dyDescent="0.25">
      <c r="A1" s="91" t="s">
        <v>24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25"/>
    </row>
    <row r="2" spans="1:21" ht="11.2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5" t="s">
        <v>3</v>
      </c>
      <c r="T2" s="25"/>
    </row>
    <row r="3" spans="1:21" ht="39.75" customHeight="1" x14ac:dyDescent="0.2">
      <c r="A3" s="92" t="s">
        <v>4</v>
      </c>
      <c r="B3" s="92" t="s">
        <v>5</v>
      </c>
      <c r="C3" s="92" t="s">
        <v>25</v>
      </c>
      <c r="D3" s="92" t="s">
        <v>7</v>
      </c>
      <c r="E3" s="92" t="s">
        <v>6</v>
      </c>
      <c r="F3" s="92" t="s">
        <v>8</v>
      </c>
      <c r="G3" s="92" t="s">
        <v>9</v>
      </c>
      <c r="H3" s="92" t="s">
        <v>10</v>
      </c>
      <c r="I3" s="92" t="s">
        <v>11</v>
      </c>
      <c r="J3" s="92" t="s">
        <v>12</v>
      </c>
      <c r="K3" s="92" t="s">
        <v>13</v>
      </c>
      <c r="L3" s="92" t="s">
        <v>14</v>
      </c>
      <c r="M3" s="94" t="s">
        <v>15</v>
      </c>
      <c r="N3" s="95"/>
      <c r="O3" s="92" t="s">
        <v>16</v>
      </c>
      <c r="P3" s="92" t="s">
        <v>17</v>
      </c>
      <c r="Q3" s="92" t="s">
        <v>18</v>
      </c>
      <c r="R3" s="94" t="s">
        <v>19</v>
      </c>
      <c r="S3" s="95"/>
      <c r="T3" s="25"/>
    </row>
    <row r="4" spans="1:21" ht="50.25" customHeight="1" x14ac:dyDescent="0.2">
      <c r="A4" s="93"/>
      <c r="B4" s="93"/>
      <c r="C4" s="96"/>
      <c r="D4" s="93"/>
      <c r="E4" s="93"/>
      <c r="F4" s="93"/>
      <c r="G4" s="93"/>
      <c r="H4" s="93"/>
      <c r="I4" s="93"/>
      <c r="J4" s="93"/>
      <c r="K4" s="93"/>
      <c r="L4" s="93"/>
      <c r="M4" s="8" t="s">
        <v>20</v>
      </c>
      <c r="N4" s="8" t="s">
        <v>21</v>
      </c>
      <c r="O4" s="93"/>
      <c r="P4" s="93"/>
      <c r="Q4" s="93"/>
      <c r="R4" s="8" t="s">
        <v>20</v>
      </c>
      <c r="S4" s="8" t="s">
        <v>21</v>
      </c>
      <c r="T4" s="25"/>
    </row>
    <row r="5" spans="1:21" ht="26.25" customHeight="1" x14ac:dyDescent="0.2">
      <c r="A5" s="102">
        <v>2011</v>
      </c>
      <c r="B5" s="26">
        <v>1</v>
      </c>
      <c r="C5" s="27" t="s">
        <v>26</v>
      </c>
      <c r="D5" s="28" t="s">
        <v>27</v>
      </c>
      <c r="E5" s="29" t="s">
        <v>22</v>
      </c>
      <c r="F5" s="30">
        <v>40548</v>
      </c>
      <c r="G5" s="30">
        <f t="shared" ref="G5:G11" si="0">+F5+H5</f>
        <v>40562</v>
      </c>
      <c r="H5" s="31">
        <v>14</v>
      </c>
      <c r="I5" s="31" t="s">
        <v>0</v>
      </c>
      <c r="J5" s="32" t="s">
        <v>2</v>
      </c>
      <c r="K5" s="33">
        <v>0</v>
      </c>
      <c r="L5" s="32" t="s">
        <v>2</v>
      </c>
      <c r="M5" s="9">
        <v>27300000000</v>
      </c>
      <c r="N5" s="9">
        <v>27422091060</v>
      </c>
      <c r="O5" s="33">
        <v>1</v>
      </c>
      <c r="P5" s="33">
        <v>0.115</v>
      </c>
      <c r="Q5" s="33">
        <v>0.115</v>
      </c>
      <c r="R5" s="9">
        <v>49350000000</v>
      </c>
      <c r="S5" s="9">
        <v>49570703070</v>
      </c>
      <c r="T5" s="10">
        <f>Q5*M5</f>
        <v>3139500000</v>
      </c>
      <c r="U5" s="4"/>
    </row>
    <row r="6" spans="1:21" ht="26.25" customHeight="1" x14ac:dyDescent="0.2">
      <c r="A6" s="103"/>
      <c r="B6" s="34">
        <v>2</v>
      </c>
      <c r="C6" s="35" t="s">
        <v>26</v>
      </c>
      <c r="D6" s="36" t="s">
        <v>27</v>
      </c>
      <c r="E6" s="29" t="s">
        <v>22</v>
      </c>
      <c r="F6" s="37">
        <v>40555</v>
      </c>
      <c r="G6" s="37">
        <f t="shared" si="0"/>
        <v>40569</v>
      </c>
      <c r="H6" s="38">
        <v>14</v>
      </c>
      <c r="I6" s="38" t="s">
        <v>0</v>
      </c>
      <c r="J6" s="39" t="s">
        <v>2</v>
      </c>
      <c r="K6" s="40">
        <v>0</v>
      </c>
      <c r="L6" s="39" t="s">
        <v>2</v>
      </c>
      <c r="M6" s="11">
        <v>24480000000</v>
      </c>
      <c r="N6" s="11">
        <v>24589479456</v>
      </c>
      <c r="O6" s="40">
        <v>1</v>
      </c>
      <c r="P6" s="40">
        <v>0.115</v>
      </c>
      <c r="Q6" s="40">
        <v>0.115</v>
      </c>
      <c r="R6" s="11">
        <v>51780000000</v>
      </c>
      <c r="S6" s="11">
        <v>52011570516</v>
      </c>
      <c r="T6" s="10">
        <f t="shared" ref="T6:T56" si="1">Q6*M6</f>
        <v>2815200000</v>
      </c>
      <c r="U6" s="4"/>
    </row>
    <row r="7" spans="1:21" ht="26.25" customHeight="1" x14ac:dyDescent="0.2">
      <c r="A7" s="103"/>
      <c r="B7" s="34">
        <v>3</v>
      </c>
      <c r="C7" s="35" t="s">
        <v>26</v>
      </c>
      <c r="D7" s="36" t="s">
        <v>27</v>
      </c>
      <c r="E7" s="29" t="s">
        <v>22</v>
      </c>
      <c r="F7" s="37">
        <v>40562</v>
      </c>
      <c r="G7" s="37">
        <f t="shared" si="0"/>
        <v>40576</v>
      </c>
      <c r="H7" s="38">
        <v>14</v>
      </c>
      <c r="I7" s="38" t="s">
        <v>0</v>
      </c>
      <c r="J7" s="39" t="s">
        <v>2</v>
      </c>
      <c r="K7" s="40">
        <v>0</v>
      </c>
      <c r="L7" s="39" t="s">
        <v>2</v>
      </c>
      <c r="M7" s="11">
        <v>17830000000</v>
      </c>
      <c r="N7" s="11">
        <v>17913207261</v>
      </c>
      <c r="O7" s="40">
        <v>1</v>
      </c>
      <c r="P7" s="40">
        <v>0.12</v>
      </c>
      <c r="Q7" s="40">
        <v>0.12</v>
      </c>
      <c r="R7" s="11">
        <f t="shared" ref="R7:S9" si="2">+R6-M5+M7</f>
        <v>42310000000</v>
      </c>
      <c r="S7" s="11">
        <f t="shared" si="2"/>
        <v>42502686717</v>
      </c>
      <c r="T7" s="10">
        <f t="shared" si="1"/>
        <v>2139600000</v>
      </c>
      <c r="U7" s="4"/>
    </row>
    <row r="8" spans="1:21" ht="26.25" customHeight="1" x14ac:dyDescent="0.2">
      <c r="A8" s="103"/>
      <c r="B8" s="34">
        <v>4</v>
      </c>
      <c r="C8" s="35" t="s">
        <v>26</v>
      </c>
      <c r="D8" s="36" t="s">
        <v>27</v>
      </c>
      <c r="E8" s="29" t="s">
        <v>22</v>
      </c>
      <c r="F8" s="37">
        <v>40569</v>
      </c>
      <c r="G8" s="37">
        <f t="shared" si="0"/>
        <v>40583</v>
      </c>
      <c r="H8" s="38">
        <v>14</v>
      </c>
      <c r="I8" s="38" t="s">
        <v>0</v>
      </c>
      <c r="J8" s="39" t="s">
        <v>2</v>
      </c>
      <c r="K8" s="40">
        <v>0</v>
      </c>
      <c r="L8" s="39" t="s">
        <v>2</v>
      </c>
      <c r="M8" s="11">
        <v>39630000000</v>
      </c>
      <c r="N8" s="11">
        <v>39814941321</v>
      </c>
      <c r="O8" s="40">
        <v>1</v>
      </c>
      <c r="P8" s="40">
        <v>0.12</v>
      </c>
      <c r="Q8" s="40">
        <v>0.12</v>
      </c>
      <c r="R8" s="11">
        <f t="shared" si="2"/>
        <v>57460000000</v>
      </c>
      <c r="S8" s="11">
        <f t="shared" si="2"/>
        <v>57728148582</v>
      </c>
      <c r="T8" s="10">
        <f t="shared" si="1"/>
        <v>4755600000</v>
      </c>
      <c r="U8" s="4"/>
    </row>
    <row r="9" spans="1:21" ht="26.25" customHeight="1" x14ac:dyDescent="0.2">
      <c r="A9" s="103"/>
      <c r="B9" s="34">
        <v>5</v>
      </c>
      <c r="C9" s="35" t="s">
        <v>26</v>
      </c>
      <c r="D9" s="36" t="s">
        <v>27</v>
      </c>
      <c r="E9" s="29" t="s">
        <v>22</v>
      </c>
      <c r="F9" s="37">
        <v>40576</v>
      </c>
      <c r="G9" s="37">
        <f t="shared" si="0"/>
        <v>40590</v>
      </c>
      <c r="H9" s="38">
        <v>14</v>
      </c>
      <c r="I9" s="38" t="s">
        <v>0</v>
      </c>
      <c r="J9" s="39" t="s">
        <v>2</v>
      </c>
      <c r="K9" s="40">
        <v>0</v>
      </c>
      <c r="L9" s="39" t="s">
        <v>2</v>
      </c>
      <c r="M9" s="11">
        <v>30710000000</v>
      </c>
      <c r="N9" s="11">
        <v>30853314357</v>
      </c>
      <c r="O9" s="40">
        <v>1</v>
      </c>
      <c r="P9" s="40">
        <v>0.12</v>
      </c>
      <c r="Q9" s="40">
        <v>0.12</v>
      </c>
      <c r="R9" s="11">
        <f t="shared" si="2"/>
        <v>70340000000</v>
      </c>
      <c r="S9" s="11">
        <f t="shared" si="2"/>
        <v>70668255678</v>
      </c>
      <c r="T9" s="10">
        <f t="shared" si="1"/>
        <v>3685200000</v>
      </c>
      <c r="U9" s="4"/>
    </row>
    <row r="10" spans="1:21" ht="26.25" customHeight="1" x14ac:dyDescent="0.2">
      <c r="A10" s="103"/>
      <c r="B10" s="34">
        <v>6</v>
      </c>
      <c r="C10" s="35" t="s">
        <v>26</v>
      </c>
      <c r="D10" s="36" t="s">
        <v>27</v>
      </c>
      <c r="E10" s="29" t="s">
        <v>22</v>
      </c>
      <c r="F10" s="37">
        <v>40583</v>
      </c>
      <c r="G10" s="37">
        <f t="shared" si="0"/>
        <v>40597</v>
      </c>
      <c r="H10" s="38">
        <v>14</v>
      </c>
      <c r="I10" s="38" t="s">
        <v>0</v>
      </c>
      <c r="J10" s="39" t="s">
        <v>2</v>
      </c>
      <c r="K10" s="40">
        <v>0</v>
      </c>
      <c r="L10" s="39" t="s">
        <v>2</v>
      </c>
      <c r="M10" s="11">
        <v>40150000000</v>
      </c>
      <c r="N10" s="11">
        <v>40337368005</v>
      </c>
      <c r="O10" s="40">
        <v>1</v>
      </c>
      <c r="P10" s="40">
        <v>0.12</v>
      </c>
      <c r="Q10" s="40">
        <v>0.12</v>
      </c>
      <c r="R10" s="11">
        <f t="shared" ref="R10:S12" si="3">+R9-M8+M10</f>
        <v>70860000000</v>
      </c>
      <c r="S10" s="11">
        <f t="shared" si="3"/>
        <v>71190682362</v>
      </c>
      <c r="T10" s="10">
        <f t="shared" si="1"/>
        <v>4818000000</v>
      </c>
      <c r="U10" s="4"/>
    </row>
    <row r="11" spans="1:21" ht="26.25" customHeight="1" x14ac:dyDescent="0.2">
      <c r="A11" s="103"/>
      <c r="B11" s="34">
        <v>7</v>
      </c>
      <c r="C11" s="35" t="s">
        <v>26</v>
      </c>
      <c r="D11" s="36" t="s">
        <v>27</v>
      </c>
      <c r="E11" s="29" t="s">
        <v>22</v>
      </c>
      <c r="F11" s="37">
        <v>40590</v>
      </c>
      <c r="G11" s="37">
        <f t="shared" si="0"/>
        <v>40604</v>
      </c>
      <c r="H11" s="38">
        <v>14</v>
      </c>
      <c r="I11" s="38" t="s">
        <v>0</v>
      </c>
      <c r="J11" s="39" t="s">
        <v>2</v>
      </c>
      <c r="K11" s="40">
        <v>0</v>
      </c>
      <c r="L11" s="39" t="s">
        <v>2</v>
      </c>
      <c r="M11" s="11">
        <v>6760000000</v>
      </c>
      <c r="N11" s="11">
        <v>6791546892</v>
      </c>
      <c r="O11" s="40">
        <v>1</v>
      </c>
      <c r="P11" s="40">
        <v>0.12</v>
      </c>
      <c r="Q11" s="40">
        <v>0.12</v>
      </c>
      <c r="R11" s="11">
        <f t="shared" si="3"/>
        <v>46910000000</v>
      </c>
      <c r="S11" s="11">
        <f t="shared" si="3"/>
        <v>47128914897</v>
      </c>
      <c r="T11" s="10">
        <f t="shared" si="1"/>
        <v>811200000</v>
      </c>
      <c r="U11" s="4"/>
    </row>
    <row r="12" spans="1:21" ht="26.25" customHeight="1" x14ac:dyDescent="0.2">
      <c r="A12" s="103"/>
      <c r="B12" s="34">
        <v>8</v>
      </c>
      <c r="C12" s="35" t="s">
        <v>26</v>
      </c>
      <c r="D12" s="36" t="s">
        <v>27</v>
      </c>
      <c r="E12" s="29" t="s">
        <v>22</v>
      </c>
      <c r="F12" s="37">
        <v>40597</v>
      </c>
      <c r="G12" s="37">
        <f t="shared" ref="G12:G18" si="4">+F12+H12</f>
        <v>40611</v>
      </c>
      <c r="H12" s="38">
        <v>14</v>
      </c>
      <c r="I12" s="38" t="s">
        <v>0</v>
      </c>
      <c r="J12" s="39" t="s">
        <v>2</v>
      </c>
      <c r="K12" s="40">
        <v>0</v>
      </c>
      <c r="L12" s="39" t="s">
        <v>2</v>
      </c>
      <c r="M12" s="11">
        <v>38560000000</v>
      </c>
      <c r="N12" s="11">
        <v>38739947952</v>
      </c>
      <c r="O12" s="40">
        <v>1</v>
      </c>
      <c r="P12" s="40">
        <v>0.12</v>
      </c>
      <c r="Q12" s="40">
        <v>0.12</v>
      </c>
      <c r="R12" s="11">
        <f t="shared" si="3"/>
        <v>45320000000</v>
      </c>
      <c r="S12" s="11">
        <f t="shared" si="3"/>
        <v>45531494844</v>
      </c>
      <c r="T12" s="10">
        <f t="shared" si="1"/>
        <v>4627200000</v>
      </c>
      <c r="U12" s="4"/>
    </row>
    <row r="13" spans="1:21" ht="26.25" customHeight="1" x14ac:dyDescent="0.2">
      <c r="A13" s="103"/>
      <c r="B13" s="34">
        <v>9</v>
      </c>
      <c r="C13" s="35" t="s">
        <v>26</v>
      </c>
      <c r="D13" s="36" t="s">
        <v>27</v>
      </c>
      <c r="E13" s="29" t="s">
        <v>22</v>
      </c>
      <c r="F13" s="37">
        <v>40604</v>
      </c>
      <c r="G13" s="37">
        <f t="shared" si="4"/>
        <v>40618</v>
      </c>
      <c r="H13" s="38">
        <v>14</v>
      </c>
      <c r="I13" s="38" t="s">
        <v>0</v>
      </c>
      <c r="J13" s="39" t="s">
        <v>2</v>
      </c>
      <c r="K13" s="40">
        <v>0</v>
      </c>
      <c r="L13" s="39" t="s">
        <v>2</v>
      </c>
      <c r="M13" s="11">
        <v>19570000000</v>
      </c>
      <c r="N13" s="11">
        <v>19661327319</v>
      </c>
      <c r="O13" s="40">
        <v>1</v>
      </c>
      <c r="P13" s="40">
        <v>0.12</v>
      </c>
      <c r="Q13" s="40">
        <v>0.12</v>
      </c>
      <c r="R13" s="11">
        <f t="shared" ref="R13:S15" si="5">+R12-M11+M13</f>
        <v>58130000000</v>
      </c>
      <c r="S13" s="11">
        <f t="shared" si="5"/>
        <v>58401275271</v>
      </c>
      <c r="T13" s="10">
        <f t="shared" si="1"/>
        <v>2348400000</v>
      </c>
      <c r="U13" s="4"/>
    </row>
    <row r="14" spans="1:21" ht="26.25" customHeight="1" x14ac:dyDescent="0.2">
      <c r="A14" s="103"/>
      <c r="B14" s="34">
        <v>10</v>
      </c>
      <c r="C14" s="35" t="s">
        <v>26</v>
      </c>
      <c r="D14" s="36" t="s">
        <v>27</v>
      </c>
      <c r="E14" s="29" t="s">
        <v>22</v>
      </c>
      <c r="F14" s="37">
        <v>40611</v>
      </c>
      <c r="G14" s="37">
        <f t="shared" si="4"/>
        <v>40625</v>
      </c>
      <c r="H14" s="38">
        <v>14</v>
      </c>
      <c r="I14" s="38" t="s">
        <v>0</v>
      </c>
      <c r="J14" s="39" t="s">
        <v>2</v>
      </c>
      <c r="K14" s="40">
        <v>0</v>
      </c>
      <c r="L14" s="39" t="s">
        <v>2</v>
      </c>
      <c r="M14" s="11">
        <v>42650000000</v>
      </c>
      <c r="N14" s="11">
        <v>42849034755</v>
      </c>
      <c r="O14" s="40">
        <v>1</v>
      </c>
      <c r="P14" s="40">
        <v>0.12</v>
      </c>
      <c r="Q14" s="40">
        <v>0.12</v>
      </c>
      <c r="R14" s="11">
        <f t="shared" si="5"/>
        <v>62220000000</v>
      </c>
      <c r="S14" s="11">
        <f t="shared" si="5"/>
        <v>62510362074</v>
      </c>
      <c r="T14" s="10">
        <f t="shared" si="1"/>
        <v>5118000000</v>
      </c>
      <c r="U14" s="4"/>
    </row>
    <row r="15" spans="1:21" ht="26.25" customHeight="1" x14ac:dyDescent="0.2">
      <c r="A15" s="103"/>
      <c r="B15" s="34">
        <v>11</v>
      </c>
      <c r="C15" s="35" t="s">
        <v>26</v>
      </c>
      <c r="D15" s="36" t="s">
        <v>27</v>
      </c>
      <c r="E15" s="29" t="s">
        <v>22</v>
      </c>
      <c r="F15" s="37">
        <v>40618</v>
      </c>
      <c r="G15" s="37">
        <f t="shared" si="4"/>
        <v>40632</v>
      </c>
      <c r="H15" s="38">
        <v>14</v>
      </c>
      <c r="I15" s="38" t="s">
        <v>0</v>
      </c>
      <c r="J15" s="39" t="s">
        <v>2</v>
      </c>
      <c r="K15" s="40">
        <v>0</v>
      </c>
      <c r="L15" s="39" t="s">
        <v>2</v>
      </c>
      <c r="M15" s="11">
        <v>3650000000</v>
      </c>
      <c r="N15" s="11">
        <v>3667388235</v>
      </c>
      <c r="O15" s="40">
        <v>1</v>
      </c>
      <c r="P15" s="40">
        <v>0.1225</v>
      </c>
      <c r="Q15" s="40">
        <v>0.1225</v>
      </c>
      <c r="R15" s="11">
        <f t="shared" si="5"/>
        <v>46300000000</v>
      </c>
      <c r="S15" s="11">
        <f t="shared" si="5"/>
        <v>46516422990</v>
      </c>
      <c r="T15" s="21">
        <f t="shared" si="1"/>
        <v>447125000</v>
      </c>
      <c r="U15" s="16"/>
    </row>
    <row r="16" spans="1:21" ht="26.25" customHeight="1" x14ac:dyDescent="0.2">
      <c r="A16" s="103"/>
      <c r="B16" s="34">
        <v>12</v>
      </c>
      <c r="C16" s="35" t="s">
        <v>26</v>
      </c>
      <c r="D16" s="36" t="s">
        <v>27</v>
      </c>
      <c r="E16" s="29" t="s">
        <v>22</v>
      </c>
      <c r="F16" s="37">
        <v>40625</v>
      </c>
      <c r="G16" s="37">
        <f t="shared" si="4"/>
        <v>40639</v>
      </c>
      <c r="H16" s="38">
        <v>14</v>
      </c>
      <c r="I16" s="38" t="s">
        <v>0</v>
      </c>
      <c r="J16" s="39" t="s">
        <v>2</v>
      </c>
      <c r="K16" s="40">
        <v>0</v>
      </c>
      <c r="L16" s="39" t="s">
        <v>2</v>
      </c>
      <c r="M16" s="11">
        <v>26580000000</v>
      </c>
      <c r="N16" s="11">
        <v>26706624462</v>
      </c>
      <c r="O16" s="40">
        <v>1</v>
      </c>
      <c r="P16" s="40">
        <v>0.1225</v>
      </c>
      <c r="Q16" s="40">
        <v>0.1225</v>
      </c>
      <c r="R16" s="11">
        <f>+R15-M14+M16</f>
        <v>30230000000</v>
      </c>
      <c r="S16" s="11">
        <f>+S15-N14+N16</f>
        <v>30374012697</v>
      </c>
      <c r="T16" s="21">
        <f t="shared" si="1"/>
        <v>3256050000</v>
      </c>
      <c r="U16" s="16"/>
    </row>
    <row r="17" spans="1:21" ht="26.25" customHeight="1" x14ac:dyDescent="0.2">
      <c r="A17" s="103"/>
      <c r="B17" s="34">
        <v>13</v>
      </c>
      <c r="C17" s="35" t="s">
        <v>26</v>
      </c>
      <c r="D17" s="36" t="s">
        <v>27</v>
      </c>
      <c r="E17" s="29" t="s">
        <v>22</v>
      </c>
      <c r="F17" s="37">
        <v>40632</v>
      </c>
      <c r="G17" s="37">
        <f t="shared" si="4"/>
        <v>40646</v>
      </c>
      <c r="H17" s="38">
        <v>14</v>
      </c>
      <c r="I17" s="38" t="s">
        <v>0</v>
      </c>
      <c r="J17" s="39" t="s">
        <v>2</v>
      </c>
      <c r="K17" s="40">
        <v>0</v>
      </c>
      <c r="L17" s="39" t="s">
        <v>2</v>
      </c>
      <c r="M17" s="11">
        <v>29680000000</v>
      </c>
      <c r="N17" s="11">
        <v>29821392552</v>
      </c>
      <c r="O17" s="40">
        <v>1</v>
      </c>
      <c r="P17" s="40">
        <v>0.1225</v>
      </c>
      <c r="Q17" s="40">
        <v>0.1225</v>
      </c>
      <c r="R17" s="11">
        <f>+R16-M15+M17</f>
        <v>56260000000</v>
      </c>
      <c r="S17" s="11">
        <f>+S16-N15+N17</f>
        <v>56528017014</v>
      </c>
      <c r="T17" s="21">
        <f t="shared" si="1"/>
        <v>3635800000</v>
      </c>
      <c r="U17" s="16"/>
    </row>
    <row r="18" spans="1:21" ht="26.25" customHeight="1" x14ac:dyDescent="0.2">
      <c r="A18" s="103"/>
      <c r="B18" s="34">
        <v>14</v>
      </c>
      <c r="C18" s="35" t="s">
        <v>26</v>
      </c>
      <c r="D18" s="36" t="s">
        <v>27</v>
      </c>
      <c r="E18" s="29" t="s">
        <v>22</v>
      </c>
      <c r="F18" s="37">
        <v>40639</v>
      </c>
      <c r="G18" s="37">
        <f t="shared" si="4"/>
        <v>40653</v>
      </c>
      <c r="H18" s="38">
        <v>14</v>
      </c>
      <c r="I18" s="38" t="s">
        <v>0</v>
      </c>
      <c r="J18" s="39" t="s">
        <v>2</v>
      </c>
      <c r="K18" s="40">
        <v>0</v>
      </c>
      <c r="L18" s="39" t="s">
        <v>2</v>
      </c>
      <c r="M18" s="11">
        <v>28600000000</v>
      </c>
      <c r="N18" s="11">
        <v>28736247540</v>
      </c>
      <c r="O18" s="40">
        <v>1</v>
      </c>
      <c r="P18" s="40">
        <v>0.1225</v>
      </c>
      <c r="Q18" s="40">
        <v>0.1225</v>
      </c>
      <c r="R18" s="11">
        <f>+R17+M18-M16</f>
        <v>58280000000</v>
      </c>
      <c r="S18" s="11">
        <f>+S17+N18-N16</f>
        <v>58557640092</v>
      </c>
      <c r="T18" s="21">
        <f t="shared" si="1"/>
        <v>3503500000</v>
      </c>
      <c r="U18" s="16"/>
    </row>
    <row r="19" spans="1:21" ht="26.25" customHeight="1" x14ac:dyDescent="0.2">
      <c r="A19" s="103"/>
      <c r="B19" s="34">
        <v>15</v>
      </c>
      <c r="C19" s="35" t="s">
        <v>26</v>
      </c>
      <c r="D19" s="36" t="s">
        <v>27</v>
      </c>
      <c r="E19" s="29" t="s">
        <v>22</v>
      </c>
      <c r="F19" s="37">
        <v>40646</v>
      </c>
      <c r="G19" s="37">
        <f t="shared" ref="G19:G27" si="6">+F19+H19</f>
        <v>40660</v>
      </c>
      <c r="H19" s="38">
        <v>14</v>
      </c>
      <c r="I19" s="38" t="s">
        <v>0</v>
      </c>
      <c r="J19" s="39" t="s">
        <v>2</v>
      </c>
      <c r="K19" s="40">
        <v>0</v>
      </c>
      <c r="L19" s="39" t="s">
        <v>2</v>
      </c>
      <c r="M19" s="11">
        <v>32200000000</v>
      </c>
      <c r="N19" s="11">
        <v>32356527420</v>
      </c>
      <c r="O19" s="40">
        <v>1</v>
      </c>
      <c r="P19" s="40">
        <v>0.125</v>
      </c>
      <c r="Q19" s="40">
        <v>0.125</v>
      </c>
      <c r="R19" s="11">
        <f>+R18-M17+M19</f>
        <v>60800000000</v>
      </c>
      <c r="S19" s="11">
        <f>+S18-N17+N19</f>
        <v>61092774960</v>
      </c>
      <c r="T19" s="21">
        <f t="shared" si="1"/>
        <v>4025000000</v>
      </c>
      <c r="U19" s="16"/>
    </row>
    <row r="20" spans="1:21" ht="26.25" customHeight="1" x14ac:dyDescent="0.2">
      <c r="A20" s="103"/>
      <c r="B20" s="34">
        <v>16</v>
      </c>
      <c r="C20" s="35" t="s">
        <v>26</v>
      </c>
      <c r="D20" s="36" t="s">
        <v>27</v>
      </c>
      <c r="E20" s="29" t="s">
        <v>22</v>
      </c>
      <c r="F20" s="37">
        <v>40653</v>
      </c>
      <c r="G20" s="37">
        <f t="shared" si="6"/>
        <v>40667</v>
      </c>
      <c r="H20" s="38">
        <v>14</v>
      </c>
      <c r="I20" s="38" t="s">
        <v>0</v>
      </c>
      <c r="J20" s="39" t="s">
        <v>2</v>
      </c>
      <c r="K20" s="40">
        <v>0</v>
      </c>
      <c r="L20" s="39" t="s">
        <v>2</v>
      </c>
      <c r="M20" s="11">
        <v>20500000000</v>
      </c>
      <c r="N20" s="11">
        <v>20599652550</v>
      </c>
      <c r="O20" s="40">
        <v>1</v>
      </c>
      <c r="P20" s="40">
        <v>0.125</v>
      </c>
      <c r="Q20" s="40">
        <v>0.125</v>
      </c>
      <c r="R20" s="11">
        <f>+R19+M20-M18</f>
        <v>52700000000</v>
      </c>
      <c r="S20" s="11">
        <f>+S19+N20-N18</f>
        <v>52956179970</v>
      </c>
      <c r="T20" s="21">
        <f t="shared" si="1"/>
        <v>2562500000</v>
      </c>
      <c r="U20" s="16"/>
    </row>
    <row r="21" spans="1:21" ht="26.25" customHeight="1" x14ac:dyDescent="0.2">
      <c r="A21" s="103"/>
      <c r="B21" s="34">
        <v>17</v>
      </c>
      <c r="C21" s="35" t="s">
        <v>26</v>
      </c>
      <c r="D21" s="36" t="s">
        <v>27</v>
      </c>
      <c r="E21" s="29" t="s">
        <v>22</v>
      </c>
      <c r="F21" s="37">
        <v>40660</v>
      </c>
      <c r="G21" s="37">
        <f t="shared" si="6"/>
        <v>40674</v>
      </c>
      <c r="H21" s="38">
        <v>14</v>
      </c>
      <c r="I21" s="38" t="s">
        <v>0</v>
      </c>
      <c r="J21" s="39" t="s">
        <v>2</v>
      </c>
      <c r="K21" s="40">
        <v>0</v>
      </c>
      <c r="L21" s="39" t="s">
        <v>2</v>
      </c>
      <c r="M21" s="11">
        <v>29310000000</v>
      </c>
      <c r="N21" s="11">
        <v>29452478841</v>
      </c>
      <c r="O21" s="40">
        <v>1</v>
      </c>
      <c r="P21" s="40">
        <v>0.125</v>
      </c>
      <c r="Q21" s="40">
        <v>0.125</v>
      </c>
      <c r="R21" s="11">
        <f>+R20+M21-M19</f>
        <v>49810000000</v>
      </c>
      <c r="S21" s="11">
        <f>+S20+N21-N19</f>
        <v>50052131391</v>
      </c>
      <c r="T21" s="21">
        <f t="shared" si="1"/>
        <v>3663750000</v>
      </c>
      <c r="U21" s="16"/>
    </row>
    <row r="22" spans="1:21" ht="26.25" customHeight="1" x14ac:dyDescent="0.2">
      <c r="A22" s="103"/>
      <c r="B22" s="34">
        <v>18</v>
      </c>
      <c r="C22" s="35" t="s">
        <v>26</v>
      </c>
      <c r="D22" s="36" t="s">
        <v>27</v>
      </c>
      <c r="E22" s="29" t="s">
        <v>22</v>
      </c>
      <c r="F22" s="37">
        <v>40667</v>
      </c>
      <c r="G22" s="37">
        <f t="shared" si="6"/>
        <v>40681</v>
      </c>
      <c r="H22" s="38">
        <v>14</v>
      </c>
      <c r="I22" s="38" t="s">
        <v>0</v>
      </c>
      <c r="J22" s="39" t="s">
        <v>2</v>
      </c>
      <c r="K22" s="40">
        <v>0</v>
      </c>
      <c r="L22" s="39" t="s">
        <v>2</v>
      </c>
      <c r="M22" s="11">
        <v>30200000000</v>
      </c>
      <c r="N22" s="11">
        <v>30346805220</v>
      </c>
      <c r="O22" s="40">
        <v>1</v>
      </c>
      <c r="P22" s="40">
        <v>0.125</v>
      </c>
      <c r="Q22" s="40">
        <v>0.125</v>
      </c>
      <c r="R22" s="11">
        <f>+R21-M20+M22</f>
        <v>59510000000</v>
      </c>
      <c r="S22" s="11">
        <f>+S21-N20+N22</f>
        <v>59799284061</v>
      </c>
      <c r="T22" s="21">
        <f t="shared" si="1"/>
        <v>3775000000</v>
      </c>
      <c r="U22" s="16"/>
    </row>
    <row r="23" spans="1:21" ht="26.25" customHeight="1" x14ac:dyDescent="0.2">
      <c r="A23" s="103"/>
      <c r="B23" s="34">
        <v>19</v>
      </c>
      <c r="C23" s="35" t="s">
        <v>26</v>
      </c>
      <c r="D23" s="36" t="s">
        <v>27</v>
      </c>
      <c r="E23" s="29" t="s">
        <v>22</v>
      </c>
      <c r="F23" s="37">
        <v>40674</v>
      </c>
      <c r="G23" s="37">
        <f t="shared" si="6"/>
        <v>40688</v>
      </c>
      <c r="H23" s="38">
        <v>14</v>
      </c>
      <c r="I23" s="38" t="s">
        <v>0</v>
      </c>
      <c r="J23" s="39" t="s">
        <v>2</v>
      </c>
      <c r="K23" s="40">
        <v>0</v>
      </c>
      <c r="L23" s="39" t="s">
        <v>2</v>
      </c>
      <c r="M23" s="11">
        <v>49400000000</v>
      </c>
      <c r="N23" s="11">
        <v>49640138340</v>
      </c>
      <c r="O23" s="40">
        <v>1</v>
      </c>
      <c r="P23" s="40">
        <v>0.125</v>
      </c>
      <c r="Q23" s="40">
        <v>0.125</v>
      </c>
      <c r="R23" s="11">
        <f>+R22-M21+M23</f>
        <v>79600000000</v>
      </c>
      <c r="S23" s="11">
        <f>+S22-N21+N23</f>
        <v>79986943560</v>
      </c>
      <c r="T23" s="21">
        <f t="shared" si="1"/>
        <v>6175000000</v>
      </c>
      <c r="U23" s="16"/>
    </row>
    <row r="24" spans="1:21" ht="26.25" customHeight="1" x14ac:dyDescent="0.2">
      <c r="A24" s="103"/>
      <c r="B24" s="34">
        <v>20</v>
      </c>
      <c r="C24" s="35" t="s">
        <v>26</v>
      </c>
      <c r="D24" s="36" t="s">
        <v>27</v>
      </c>
      <c r="E24" s="29" t="s">
        <v>22</v>
      </c>
      <c r="F24" s="37">
        <v>40681</v>
      </c>
      <c r="G24" s="37">
        <f t="shared" si="6"/>
        <v>40695</v>
      </c>
      <c r="H24" s="38">
        <v>14</v>
      </c>
      <c r="I24" s="38" t="s">
        <v>0</v>
      </c>
      <c r="J24" s="39" t="s">
        <v>2</v>
      </c>
      <c r="K24" s="40">
        <v>0</v>
      </c>
      <c r="L24" s="39" t="s">
        <v>2</v>
      </c>
      <c r="M24" s="11">
        <v>25350000000</v>
      </c>
      <c r="N24" s="11">
        <v>25473228885</v>
      </c>
      <c r="O24" s="40">
        <v>1</v>
      </c>
      <c r="P24" s="40">
        <v>0.125</v>
      </c>
      <c r="Q24" s="40">
        <v>0.125</v>
      </c>
      <c r="R24" s="11">
        <f>++R23+M24-M22</f>
        <v>74750000000</v>
      </c>
      <c r="S24" s="11">
        <f>++S23+N24-N22</f>
        <v>75113367225</v>
      </c>
      <c r="T24" s="21">
        <f t="shared" si="1"/>
        <v>3168750000</v>
      </c>
      <c r="U24" s="16"/>
    </row>
    <row r="25" spans="1:21" ht="26.25" customHeight="1" x14ac:dyDescent="0.2">
      <c r="A25" s="103"/>
      <c r="B25" s="34">
        <v>21</v>
      </c>
      <c r="C25" s="35" t="s">
        <v>26</v>
      </c>
      <c r="D25" s="36" t="s">
        <v>27</v>
      </c>
      <c r="E25" s="29" t="s">
        <v>22</v>
      </c>
      <c r="F25" s="37">
        <v>40688</v>
      </c>
      <c r="G25" s="37">
        <f t="shared" si="6"/>
        <v>40702</v>
      </c>
      <c r="H25" s="38">
        <v>14</v>
      </c>
      <c r="I25" s="38" t="s">
        <v>0</v>
      </c>
      <c r="J25" s="39" t="s">
        <v>2</v>
      </c>
      <c r="K25" s="40">
        <v>0</v>
      </c>
      <c r="L25" s="39" t="s">
        <v>2</v>
      </c>
      <c r="M25" s="11">
        <v>47800000000</v>
      </c>
      <c r="N25" s="11">
        <v>48032360580</v>
      </c>
      <c r="O25" s="40">
        <v>1</v>
      </c>
      <c r="P25" s="40">
        <v>0.125</v>
      </c>
      <c r="Q25" s="40">
        <v>0.125</v>
      </c>
      <c r="R25" s="11">
        <f>++R24+M25-M23</f>
        <v>73150000000</v>
      </c>
      <c r="S25" s="11">
        <f>++S24+N25-N23</f>
        <v>73505589465</v>
      </c>
      <c r="T25" s="21">
        <f t="shared" si="1"/>
        <v>5975000000</v>
      </c>
      <c r="U25" s="16"/>
    </row>
    <row r="26" spans="1:21" ht="26.25" customHeight="1" x14ac:dyDescent="0.2">
      <c r="A26" s="103"/>
      <c r="B26" s="34">
        <v>22</v>
      </c>
      <c r="C26" s="35" t="s">
        <v>26</v>
      </c>
      <c r="D26" s="36" t="s">
        <v>27</v>
      </c>
      <c r="E26" s="29" t="s">
        <v>22</v>
      </c>
      <c r="F26" s="37">
        <v>40695</v>
      </c>
      <c r="G26" s="37">
        <f t="shared" si="6"/>
        <v>40709</v>
      </c>
      <c r="H26" s="38">
        <v>14</v>
      </c>
      <c r="I26" s="38" t="s">
        <v>0</v>
      </c>
      <c r="J26" s="39" t="s">
        <v>2</v>
      </c>
      <c r="K26" s="40">
        <v>0</v>
      </c>
      <c r="L26" s="39" t="s">
        <v>2</v>
      </c>
      <c r="M26" s="11">
        <v>27700000000</v>
      </c>
      <c r="N26" s="11">
        <v>27834652470</v>
      </c>
      <c r="O26" s="40">
        <v>1</v>
      </c>
      <c r="P26" s="40">
        <v>0.125</v>
      </c>
      <c r="Q26" s="40">
        <v>0.125</v>
      </c>
      <c r="R26" s="11">
        <f>+R25-M24+M26</f>
        <v>75500000000</v>
      </c>
      <c r="S26" s="11">
        <f>+S25-N24+N26</f>
        <v>75867013050</v>
      </c>
      <c r="T26" s="21">
        <f t="shared" si="1"/>
        <v>3462500000</v>
      </c>
      <c r="U26" s="16"/>
    </row>
    <row r="27" spans="1:21" ht="26.25" customHeight="1" x14ac:dyDescent="0.2">
      <c r="A27" s="103"/>
      <c r="B27" s="34">
        <v>23</v>
      </c>
      <c r="C27" s="35" t="s">
        <v>26</v>
      </c>
      <c r="D27" s="36" t="s">
        <v>27</v>
      </c>
      <c r="E27" s="29" t="s">
        <v>22</v>
      </c>
      <c r="F27" s="37">
        <v>40702</v>
      </c>
      <c r="G27" s="37">
        <f t="shared" si="6"/>
        <v>40716</v>
      </c>
      <c r="H27" s="38">
        <v>14</v>
      </c>
      <c r="I27" s="38" t="s">
        <v>0</v>
      </c>
      <c r="J27" s="39" t="s">
        <v>2</v>
      </c>
      <c r="K27" s="40">
        <v>0</v>
      </c>
      <c r="L27" s="39" t="s">
        <v>2</v>
      </c>
      <c r="M27" s="11">
        <v>58490000000</v>
      </c>
      <c r="N27" s="11">
        <v>58774325739</v>
      </c>
      <c r="O27" s="40">
        <v>1</v>
      </c>
      <c r="P27" s="40">
        <v>0.125</v>
      </c>
      <c r="Q27" s="40">
        <v>0.125</v>
      </c>
      <c r="R27" s="11">
        <f>+R26+M27-M25</f>
        <v>86190000000</v>
      </c>
      <c r="S27" s="11">
        <f>+S26+N27-N25</f>
        <v>86608978209</v>
      </c>
      <c r="T27" s="21">
        <f t="shared" si="1"/>
        <v>7311250000</v>
      </c>
      <c r="U27" s="16"/>
    </row>
    <row r="28" spans="1:21" ht="26.25" customHeight="1" x14ac:dyDescent="0.2">
      <c r="A28" s="103"/>
      <c r="B28" s="34">
        <v>24</v>
      </c>
      <c r="C28" s="35" t="s">
        <v>26</v>
      </c>
      <c r="D28" s="36" t="s">
        <v>27</v>
      </c>
      <c r="E28" s="29" t="s">
        <v>22</v>
      </c>
      <c r="F28" s="37">
        <v>40709</v>
      </c>
      <c r="G28" s="37">
        <f t="shared" ref="G28:G37" si="7">+F28+H28</f>
        <v>40723</v>
      </c>
      <c r="H28" s="38">
        <v>14</v>
      </c>
      <c r="I28" s="38" t="s">
        <v>0</v>
      </c>
      <c r="J28" s="39" t="s">
        <v>2</v>
      </c>
      <c r="K28" s="40">
        <v>0</v>
      </c>
      <c r="L28" s="39" t="s">
        <v>2</v>
      </c>
      <c r="M28" s="11">
        <v>31860000000</v>
      </c>
      <c r="N28" s="11">
        <v>32008681062</v>
      </c>
      <c r="O28" s="40">
        <v>1</v>
      </c>
      <c r="P28" s="40">
        <v>0.12</v>
      </c>
      <c r="Q28" s="40">
        <v>0.12</v>
      </c>
      <c r="R28" s="11">
        <f>+R27-M26+M28</f>
        <v>90350000000</v>
      </c>
      <c r="S28" s="11">
        <f>+S27-N26+N28</f>
        <v>90783006801</v>
      </c>
      <c r="T28" s="21">
        <f t="shared" si="1"/>
        <v>3823200000</v>
      </c>
      <c r="U28" s="16"/>
    </row>
    <row r="29" spans="1:21" ht="26.25" customHeight="1" x14ac:dyDescent="0.2">
      <c r="A29" s="103"/>
      <c r="B29" s="34">
        <v>25</v>
      </c>
      <c r="C29" s="35" t="s">
        <v>26</v>
      </c>
      <c r="D29" s="36" t="s">
        <v>27</v>
      </c>
      <c r="E29" s="29" t="s">
        <v>22</v>
      </c>
      <c r="F29" s="37">
        <v>40716</v>
      </c>
      <c r="G29" s="37">
        <f t="shared" si="7"/>
        <v>40730</v>
      </c>
      <c r="H29" s="38">
        <v>14</v>
      </c>
      <c r="I29" s="38" t="s">
        <v>0</v>
      </c>
      <c r="J29" s="39" t="s">
        <v>2</v>
      </c>
      <c r="K29" s="40">
        <v>0</v>
      </c>
      <c r="L29" s="25"/>
      <c r="M29" s="11">
        <v>37760000000</v>
      </c>
      <c r="N29" s="11">
        <v>37936214592</v>
      </c>
      <c r="O29" s="40">
        <v>1</v>
      </c>
      <c r="P29" s="40">
        <v>0.12</v>
      </c>
      <c r="Q29" s="40">
        <v>0.12</v>
      </c>
      <c r="R29" s="11">
        <v>69620000000</v>
      </c>
      <c r="S29" s="11">
        <v>69944895654</v>
      </c>
      <c r="T29" s="21">
        <f t="shared" si="1"/>
        <v>4531200000</v>
      </c>
      <c r="U29" s="17"/>
    </row>
    <row r="30" spans="1:21" ht="26.25" customHeight="1" x14ac:dyDescent="0.2">
      <c r="A30" s="103"/>
      <c r="B30" s="41">
        <v>26</v>
      </c>
      <c r="C30" s="35" t="s">
        <v>26</v>
      </c>
      <c r="D30" s="36" t="s">
        <v>27</v>
      </c>
      <c r="E30" s="29" t="s">
        <v>22</v>
      </c>
      <c r="F30" s="42">
        <v>40723</v>
      </c>
      <c r="G30" s="42">
        <f t="shared" si="7"/>
        <v>40737</v>
      </c>
      <c r="H30" s="43">
        <v>14</v>
      </c>
      <c r="I30" s="43" t="s">
        <v>0</v>
      </c>
      <c r="J30" s="44" t="s">
        <v>2</v>
      </c>
      <c r="K30" s="45">
        <v>0</v>
      </c>
      <c r="L30" s="46"/>
      <c r="M30" s="22">
        <v>36120000000</v>
      </c>
      <c r="N30" s="22">
        <v>36288561204</v>
      </c>
      <c r="O30" s="45">
        <v>1</v>
      </c>
      <c r="P30" s="45">
        <v>0.12</v>
      </c>
      <c r="Q30" s="45">
        <v>0.12</v>
      </c>
      <c r="R30" s="22">
        <v>73880000000</v>
      </c>
      <c r="S30" s="22">
        <v>74224775796</v>
      </c>
      <c r="T30" s="21">
        <f t="shared" si="1"/>
        <v>4334400000</v>
      </c>
      <c r="U30" s="17"/>
    </row>
    <row r="31" spans="1:21" s="12" customFormat="1" ht="26.25" customHeight="1" x14ac:dyDescent="0.2">
      <c r="A31" s="103"/>
      <c r="B31" s="26">
        <v>27</v>
      </c>
      <c r="C31" s="35" t="s">
        <v>26</v>
      </c>
      <c r="D31" s="36" t="s">
        <v>27</v>
      </c>
      <c r="E31" s="29" t="s">
        <v>22</v>
      </c>
      <c r="F31" s="47">
        <v>40730</v>
      </c>
      <c r="G31" s="47">
        <f t="shared" si="7"/>
        <v>40744</v>
      </c>
      <c r="H31" s="48">
        <v>14</v>
      </c>
      <c r="I31" s="48" t="s">
        <v>0</v>
      </c>
      <c r="J31" s="49" t="s">
        <v>2</v>
      </c>
      <c r="K31" s="50">
        <v>0</v>
      </c>
      <c r="L31" s="49" t="s">
        <v>2</v>
      </c>
      <c r="M31" s="23">
        <v>58180000000</v>
      </c>
      <c r="N31" s="23">
        <v>58451508606</v>
      </c>
      <c r="O31" s="50">
        <v>1</v>
      </c>
      <c r="P31" s="50">
        <v>0.12</v>
      </c>
      <c r="Q31" s="50">
        <v>0.12</v>
      </c>
      <c r="R31" s="23">
        <f t="shared" ref="R31:S36" si="8">+R30-M29+M31</f>
        <v>94300000000</v>
      </c>
      <c r="S31" s="23">
        <f t="shared" si="8"/>
        <v>94740069810</v>
      </c>
      <c r="T31" s="21">
        <f t="shared" si="1"/>
        <v>6981600000</v>
      </c>
      <c r="U31" s="18"/>
    </row>
    <row r="32" spans="1:21" s="12" customFormat="1" ht="26.25" customHeight="1" x14ac:dyDescent="0.2">
      <c r="A32" s="103"/>
      <c r="B32" s="34">
        <v>28</v>
      </c>
      <c r="C32" s="35" t="s">
        <v>26</v>
      </c>
      <c r="D32" s="36" t="s">
        <v>27</v>
      </c>
      <c r="E32" s="29" t="s">
        <v>22</v>
      </c>
      <c r="F32" s="51">
        <v>40737</v>
      </c>
      <c r="G32" s="51">
        <f t="shared" si="7"/>
        <v>40751</v>
      </c>
      <c r="H32" s="52">
        <v>14</v>
      </c>
      <c r="I32" s="52" t="s">
        <v>0</v>
      </c>
      <c r="J32" s="53" t="s">
        <v>2</v>
      </c>
      <c r="K32" s="54">
        <v>0</v>
      </c>
      <c r="L32" s="53" t="s">
        <v>2</v>
      </c>
      <c r="M32" s="24">
        <v>38610000000</v>
      </c>
      <c r="N32" s="24">
        <v>38786424534</v>
      </c>
      <c r="O32" s="54">
        <v>1</v>
      </c>
      <c r="P32" s="54">
        <v>0.11749999999999999</v>
      </c>
      <c r="Q32" s="54">
        <v>0.11749999999999999</v>
      </c>
      <c r="R32" s="24">
        <f t="shared" si="8"/>
        <v>96790000000</v>
      </c>
      <c r="S32" s="24">
        <f t="shared" si="8"/>
        <v>97237933140</v>
      </c>
      <c r="T32" s="21">
        <f t="shared" si="1"/>
        <v>4536675000</v>
      </c>
      <c r="U32" s="18"/>
    </row>
    <row r="33" spans="1:21" s="12" customFormat="1" ht="26.25" customHeight="1" x14ac:dyDescent="0.2">
      <c r="A33" s="103"/>
      <c r="B33" s="34">
        <v>29</v>
      </c>
      <c r="C33" s="70" t="s">
        <v>26</v>
      </c>
      <c r="D33" s="71" t="s">
        <v>27</v>
      </c>
      <c r="E33" s="29" t="s">
        <v>22</v>
      </c>
      <c r="F33" s="51">
        <v>40744</v>
      </c>
      <c r="G33" s="51">
        <f t="shared" si="7"/>
        <v>40758</v>
      </c>
      <c r="H33" s="52">
        <v>14</v>
      </c>
      <c r="I33" s="52" t="s">
        <v>0</v>
      </c>
      <c r="J33" s="53" t="s">
        <v>2</v>
      </c>
      <c r="K33" s="54">
        <v>0</v>
      </c>
      <c r="L33" s="53" t="s">
        <v>2</v>
      </c>
      <c r="M33" s="24">
        <v>35000000000</v>
      </c>
      <c r="N33" s="24">
        <v>35159929000</v>
      </c>
      <c r="O33" s="54">
        <v>1</v>
      </c>
      <c r="P33" s="54">
        <v>0.11749999999999999</v>
      </c>
      <c r="Q33" s="54">
        <v>0.11749999999999999</v>
      </c>
      <c r="R33" s="24">
        <f t="shared" si="8"/>
        <v>73610000000</v>
      </c>
      <c r="S33" s="24">
        <f t="shared" si="8"/>
        <v>73946353534</v>
      </c>
      <c r="T33" s="21">
        <f t="shared" si="1"/>
        <v>4112500000</v>
      </c>
      <c r="U33" s="18"/>
    </row>
    <row r="34" spans="1:21" s="12" customFormat="1" ht="26.25" customHeight="1" x14ac:dyDescent="0.2">
      <c r="A34" s="103"/>
      <c r="B34" s="34">
        <v>30</v>
      </c>
      <c r="C34" s="70" t="s">
        <v>26</v>
      </c>
      <c r="D34" s="71" t="s">
        <v>27</v>
      </c>
      <c r="E34" s="29" t="s">
        <v>22</v>
      </c>
      <c r="F34" s="51">
        <v>40751</v>
      </c>
      <c r="G34" s="51">
        <f t="shared" si="7"/>
        <v>40765</v>
      </c>
      <c r="H34" s="52">
        <v>14</v>
      </c>
      <c r="I34" s="52" t="s">
        <v>0</v>
      </c>
      <c r="J34" s="53" t="s">
        <v>2</v>
      </c>
      <c r="K34" s="54">
        <v>0</v>
      </c>
      <c r="L34" s="53" t="s">
        <v>2</v>
      </c>
      <c r="M34" s="24">
        <v>45680000000</v>
      </c>
      <c r="N34" s="24">
        <v>45888730192</v>
      </c>
      <c r="O34" s="54">
        <v>1</v>
      </c>
      <c r="P34" s="54">
        <v>0.11749999999999999</v>
      </c>
      <c r="Q34" s="54">
        <v>0.11749999999999999</v>
      </c>
      <c r="R34" s="24">
        <f t="shared" si="8"/>
        <v>80680000000</v>
      </c>
      <c r="S34" s="24">
        <f t="shared" si="8"/>
        <v>81048659192</v>
      </c>
      <c r="T34" s="21">
        <f t="shared" si="1"/>
        <v>5367400000</v>
      </c>
      <c r="U34" s="18"/>
    </row>
    <row r="35" spans="1:21" s="12" customFormat="1" ht="26.25" customHeight="1" x14ac:dyDescent="0.2">
      <c r="A35" s="103"/>
      <c r="B35" s="34">
        <v>31</v>
      </c>
      <c r="C35" s="70" t="s">
        <v>26</v>
      </c>
      <c r="D35" s="71" t="s">
        <v>27</v>
      </c>
      <c r="E35" s="29" t="s">
        <v>22</v>
      </c>
      <c r="F35" s="51">
        <v>40758</v>
      </c>
      <c r="G35" s="51">
        <f t="shared" si="7"/>
        <v>40772</v>
      </c>
      <c r="H35" s="52">
        <v>14</v>
      </c>
      <c r="I35" s="52" t="s">
        <v>0</v>
      </c>
      <c r="J35" s="53" t="s">
        <v>2</v>
      </c>
      <c r="K35" s="54">
        <v>0</v>
      </c>
      <c r="L35" s="53" t="s">
        <v>2</v>
      </c>
      <c r="M35" s="24">
        <v>46140000000</v>
      </c>
      <c r="N35" s="24">
        <v>46350832116</v>
      </c>
      <c r="O35" s="54">
        <v>1</v>
      </c>
      <c r="P35" s="54">
        <v>0.11749999999999999</v>
      </c>
      <c r="Q35" s="54">
        <v>0.11749999999999999</v>
      </c>
      <c r="R35" s="24">
        <f t="shared" si="8"/>
        <v>91820000000</v>
      </c>
      <c r="S35" s="24">
        <f t="shared" si="8"/>
        <v>92239562308</v>
      </c>
      <c r="T35" s="21">
        <f t="shared" si="1"/>
        <v>5421450000</v>
      </c>
      <c r="U35" s="18"/>
    </row>
    <row r="36" spans="1:21" s="12" customFormat="1" ht="26.25" customHeight="1" x14ac:dyDescent="0.2">
      <c r="A36" s="103"/>
      <c r="B36" s="41">
        <v>32</v>
      </c>
      <c r="C36" s="35" t="s">
        <v>26</v>
      </c>
      <c r="D36" s="36" t="s">
        <v>27</v>
      </c>
      <c r="E36" s="73" t="s">
        <v>22</v>
      </c>
      <c r="F36" s="74">
        <v>40765</v>
      </c>
      <c r="G36" s="74">
        <f t="shared" si="7"/>
        <v>40779</v>
      </c>
      <c r="H36" s="72">
        <v>14</v>
      </c>
      <c r="I36" s="72" t="s">
        <v>0</v>
      </c>
      <c r="J36" s="75" t="s">
        <v>2</v>
      </c>
      <c r="K36" s="76">
        <v>0</v>
      </c>
      <c r="L36" s="75" t="s">
        <v>2</v>
      </c>
      <c r="M36" s="77">
        <v>51950000000</v>
      </c>
      <c r="N36" s="77">
        <v>52187380330</v>
      </c>
      <c r="O36" s="76">
        <v>1</v>
      </c>
      <c r="P36" s="76">
        <v>0.11749999999999999</v>
      </c>
      <c r="Q36" s="76">
        <v>0.11749999999999999</v>
      </c>
      <c r="R36" s="77">
        <f t="shared" si="8"/>
        <v>98090000000</v>
      </c>
      <c r="S36" s="77">
        <f t="shared" si="8"/>
        <v>98538212446</v>
      </c>
      <c r="T36" s="21">
        <f t="shared" si="1"/>
        <v>6104125000</v>
      </c>
      <c r="U36" s="18"/>
    </row>
    <row r="37" spans="1:21" s="12" customFormat="1" ht="26.25" customHeight="1" x14ac:dyDescent="0.2">
      <c r="A37" s="103"/>
      <c r="B37" s="34">
        <v>33</v>
      </c>
      <c r="C37" s="70" t="s">
        <v>26</v>
      </c>
      <c r="D37" s="71" t="s">
        <v>27</v>
      </c>
      <c r="E37" s="29" t="s">
        <v>22</v>
      </c>
      <c r="F37" s="51">
        <v>40772</v>
      </c>
      <c r="G37" s="51">
        <f t="shared" si="7"/>
        <v>40786</v>
      </c>
      <c r="H37" s="52">
        <v>14</v>
      </c>
      <c r="I37" s="52" t="s">
        <v>0</v>
      </c>
      <c r="J37" s="53" t="s">
        <v>2</v>
      </c>
      <c r="K37" s="54">
        <v>0</v>
      </c>
      <c r="L37" s="53" t="s">
        <v>2</v>
      </c>
      <c r="M37" s="24">
        <v>47320000000</v>
      </c>
      <c r="N37" s="24">
        <v>47536224008</v>
      </c>
      <c r="O37" s="54">
        <v>1</v>
      </c>
      <c r="P37" s="54">
        <v>0.11749999999999999</v>
      </c>
      <c r="Q37" s="54">
        <v>0.11749999999999999</v>
      </c>
      <c r="R37" s="24">
        <f t="shared" ref="R37:S39" si="9">+R36-M35+M37</f>
        <v>99270000000</v>
      </c>
      <c r="S37" s="24">
        <f t="shared" si="9"/>
        <v>99723604338</v>
      </c>
      <c r="T37" s="21">
        <f t="shared" si="1"/>
        <v>5560100000</v>
      </c>
      <c r="U37" s="18"/>
    </row>
    <row r="38" spans="1:21" s="12" customFormat="1" ht="26.25" customHeight="1" x14ac:dyDescent="0.2">
      <c r="A38" s="103"/>
      <c r="B38" s="34">
        <v>34</v>
      </c>
      <c r="C38" s="70" t="s">
        <v>26</v>
      </c>
      <c r="D38" s="71" t="s">
        <v>27</v>
      </c>
      <c r="E38" s="29" t="s">
        <v>22</v>
      </c>
      <c r="F38" s="51">
        <v>40779</v>
      </c>
      <c r="G38" s="51">
        <f t="shared" ref="G38:G44" si="10">+F38+H38</f>
        <v>40793</v>
      </c>
      <c r="H38" s="52">
        <v>14</v>
      </c>
      <c r="I38" s="52" t="s">
        <v>0</v>
      </c>
      <c r="J38" s="53" t="s">
        <v>2</v>
      </c>
      <c r="K38" s="54">
        <v>0</v>
      </c>
      <c r="L38" s="53" t="s">
        <v>2</v>
      </c>
      <c r="M38" s="24">
        <v>45820000000</v>
      </c>
      <c r="N38" s="78">
        <v>46029369908</v>
      </c>
      <c r="O38" s="76">
        <v>1</v>
      </c>
      <c r="P38" s="79">
        <v>0.11749999999999999</v>
      </c>
      <c r="Q38" s="54">
        <v>0.11749999999999999</v>
      </c>
      <c r="R38" s="78">
        <f t="shared" si="9"/>
        <v>93140000000</v>
      </c>
      <c r="S38" s="24">
        <f t="shared" si="9"/>
        <v>93565593916</v>
      </c>
      <c r="T38" s="21">
        <f t="shared" si="1"/>
        <v>5383850000</v>
      </c>
      <c r="U38" s="18"/>
    </row>
    <row r="39" spans="1:21" s="12" customFormat="1" ht="26.25" customHeight="1" x14ac:dyDescent="0.2">
      <c r="A39" s="103"/>
      <c r="B39" s="41">
        <v>35</v>
      </c>
      <c r="C39" s="35" t="s">
        <v>26</v>
      </c>
      <c r="D39" s="36" t="s">
        <v>27</v>
      </c>
      <c r="E39" s="73" t="s">
        <v>22</v>
      </c>
      <c r="F39" s="74">
        <v>40786</v>
      </c>
      <c r="G39" s="74">
        <f t="shared" si="10"/>
        <v>40800</v>
      </c>
      <c r="H39" s="72">
        <v>14</v>
      </c>
      <c r="I39" s="72" t="s">
        <v>0</v>
      </c>
      <c r="J39" s="75" t="s">
        <v>2</v>
      </c>
      <c r="K39" s="76">
        <v>0</v>
      </c>
      <c r="L39" s="75" t="s">
        <v>2</v>
      </c>
      <c r="M39" s="77">
        <v>65220000000</v>
      </c>
      <c r="N39" s="77">
        <v>65518016268</v>
      </c>
      <c r="O39" s="76">
        <v>1</v>
      </c>
      <c r="P39" s="76">
        <v>0.11749999999999999</v>
      </c>
      <c r="Q39" s="76">
        <v>0.11749999999999999</v>
      </c>
      <c r="R39" s="77">
        <f t="shared" si="9"/>
        <v>111040000000</v>
      </c>
      <c r="S39" s="77">
        <f t="shared" si="9"/>
        <v>111547386176</v>
      </c>
      <c r="T39" s="21">
        <f t="shared" si="1"/>
        <v>7663350000</v>
      </c>
      <c r="U39" s="18"/>
    </row>
    <row r="40" spans="1:21" s="12" customFormat="1" ht="26.25" customHeight="1" x14ac:dyDescent="0.2">
      <c r="A40" s="103"/>
      <c r="B40" s="41">
        <v>36</v>
      </c>
      <c r="C40" s="35" t="s">
        <v>26</v>
      </c>
      <c r="D40" s="36" t="s">
        <v>27</v>
      </c>
      <c r="E40" s="73" t="s">
        <v>22</v>
      </c>
      <c r="F40" s="74">
        <v>40793</v>
      </c>
      <c r="G40" s="74">
        <f t="shared" si="10"/>
        <v>40807</v>
      </c>
      <c r="H40" s="72">
        <v>14</v>
      </c>
      <c r="I40" s="72" t="s">
        <v>0</v>
      </c>
      <c r="J40" s="75" t="s">
        <v>2</v>
      </c>
      <c r="K40" s="76">
        <v>0</v>
      </c>
      <c r="L40" s="75" t="s">
        <v>2</v>
      </c>
      <c r="M40" s="77">
        <v>59210000000</v>
      </c>
      <c r="N40" s="77">
        <v>59480554174</v>
      </c>
      <c r="O40" s="76">
        <v>1</v>
      </c>
      <c r="P40" s="76">
        <v>0.11749999999999999</v>
      </c>
      <c r="Q40" s="76">
        <v>0.11749999999999999</v>
      </c>
      <c r="R40" s="77">
        <f t="shared" ref="R40:S42" si="11">+R39-M38+M40</f>
        <v>124430000000</v>
      </c>
      <c r="S40" s="77">
        <f t="shared" si="11"/>
        <v>124998570442</v>
      </c>
      <c r="T40" s="21">
        <f t="shared" si="1"/>
        <v>6957175000</v>
      </c>
      <c r="U40" s="18"/>
    </row>
    <row r="41" spans="1:21" s="12" customFormat="1" ht="26.25" customHeight="1" x14ac:dyDescent="0.2">
      <c r="A41" s="103"/>
      <c r="B41" s="41">
        <v>37</v>
      </c>
      <c r="C41" s="35" t="s">
        <v>26</v>
      </c>
      <c r="D41" s="36" t="s">
        <v>27</v>
      </c>
      <c r="E41" s="73" t="s">
        <v>22</v>
      </c>
      <c r="F41" s="74">
        <v>40800</v>
      </c>
      <c r="G41" s="74">
        <f t="shared" si="10"/>
        <v>40814</v>
      </c>
      <c r="H41" s="72">
        <v>14</v>
      </c>
      <c r="I41" s="72" t="s">
        <v>0</v>
      </c>
      <c r="J41" s="75" t="s">
        <v>2</v>
      </c>
      <c r="K41" s="76">
        <v>0</v>
      </c>
      <c r="L41" s="75" t="s">
        <v>2</v>
      </c>
      <c r="M41" s="77">
        <v>51700000000</v>
      </c>
      <c r="N41" s="77">
        <v>51926187500</v>
      </c>
      <c r="O41" s="76">
        <v>1</v>
      </c>
      <c r="P41" s="76">
        <v>0.1125</v>
      </c>
      <c r="Q41" s="76">
        <v>0.1125</v>
      </c>
      <c r="R41" s="77">
        <f t="shared" si="11"/>
        <v>110910000000</v>
      </c>
      <c r="S41" s="77">
        <f t="shared" si="11"/>
        <v>111406741674</v>
      </c>
      <c r="T41" s="21">
        <f t="shared" si="1"/>
        <v>5816250000</v>
      </c>
      <c r="U41" s="18"/>
    </row>
    <row r="42" spans="1:21" s="12" customFormat="1" ht="26.25" customHeight="1" x14ac:dyDescent="0.2">
      <c r="A42" s="103"/>
      <c r="B42" s="34">
        <v>38</v>
      </c>
      <c r="C42" s="70" t="s">
        <v>26</v>
      </c>
      <c r="D42" s="71" t="s">
        <v>27</v>
      </c>
      <c r="E42" s="29" t="s">
        <v>22</v>
      </c>
      <c r="F42" s="51">
        <v>40807</v>
      </c>
      <c r="G42" s="51">
        <f t="shared" si="10"/>
        <v>40821</v>
      </c>
      <c r="H42" s="52">
        <v>14</v>
      </c>
      <c r="I42" s="52" t="s">
        <v>0</v>
      </c>
      <c r="J42" s="53" t="s">
        <v>2</v>
      </c>
      <c r="K42" s="54">
        <v>0</v>
      </c>
      <c r="L42" s="53" t="s">
        <v>2</v>
      </c>
      <c r="M42" s="24">
        <v>43550000000</v>
      </c>
      <c r="N42" s="24">
        <v>43740531250</v>
      </c>
      <c r="O42" s="54">
        <v>1</v>
      </c>
      <c r="P42" s="54">
        <v>0.1125</v>
      </c>
      <c r="Q42" s="54">
        <v>0.1125</v>
      </c>
      <c r="R42" s="24">
        <f t="shared" si="11"/>
        <v>95250000000</v>
      </c>
      <c r="S42" s="24">
        <f t="shared" si="11"/>
        <v>95666718750</v>
      </c>
      <c r="T42" s="21">
        <f t="shared" si="1"/>
        <v>4899375000</v>
      </c>
      <c r="U42" s="18"/>
    </row>
    <row r="43" spans="1:21" s="12" customFormat="1" ht="26.25" customHeight="1" x14ac:dyDescent="0.2">
      <c r="A43" s="103"/>
      <c r="B43" s="34">
        <v>39</v>
      </c>
      <c r="C43" s="70" t="s">
        <v>26</v>
      </c>
      <c r="D43" s="71" t="s">
        <v>27</v>
      </c>
      <c r="E43" s="29" t="s">
        <v>22</v>
      </c>
      <c r="F43" s="51">
        <v>40814</v>
      </c>
      <c r="G43" s="51">
        <f t="shared" si="10"/>
        <v>40828</v>
      </c>
      <c r="H43" s="52">
        <v>14</v>
      </c>
      <c r="I43" s="52" t="s">
        <v>0</v>
      </c>
      <c r="J43" s="53" t="s">
        <v>2</v>
      </c>
      <c r="K43" s="54">
        <v>0</v>
      </c>
      <c r="L43" s="53" t="s">
        <v>2</v>
      </c>
      <c r="M43" s="24">
        <v>57430000000</v>
      </c>
      <c r="N43" s="24">
        <v>57681256250</v>
      </c>
      <c r="O43" s="54">
        <v>1</v>
      </c>
      <c r="P43" s="54">
        <v>0.1125</v>
      </c>
      <c r="Q43" s="54">
        <v>0.1125</v>
      </c>
      <c r="R43" s="24">
        <f t="shared" ref="R43:S45" si="12">+R42-M41+M43</f>
        <v>100980000000</v>
      </c>
      <c r="S43" s="24">
        <f t="shared" si="12"/>
        <v>101421787500</v>
      </c>
      <c r="T43" s="21">
        <f t="shared" si="1"/>
        <v>6460875000</v>
      </c>
      <c r="U43" s="18"/>
    </row>
    <row r="44" spans="1:21" s="12" customFormat="1" ht="26.25" customHeight="1" x14ac:dyDescent="0.2">
      <c r="A44" s="103"/>
      <c r="B44" s="34">
        <v>40</v>
      </c>
      <c r="C44" s="70" t="s">
        <v>26</v>
      </c>
      <c r="D44" s="71" t="s">
        <v>27</v>
      </c>
      <c r="E44" s="29" t="s">
        <v>22</v>
      </c>
      <c r="F44" s="51">
        <v>40821</v>
      </c>
      <c r="G44" s="51">
        <f t="shared" si="10"/>
        <v>40835</v>
      </c>
      <c r="H44" s="52">
        <v>14</v>
      </c>
      <c r="I44" s="52" t="s">
        <v>0</v>
      </c>
      <c r="J44" s="53" t="s">
        <v>2</v>
      </c>
      <c r="K44" s="54">
        <v>0</v>
      </c>
      <c r="L44" s="53" t="s">
        <v>2</v>
      </c>
      <c r="M44" s="24">
        <v>44905000000</v>
      </c>
      <c r="N44" s="24">
        <v>45101459375</v>
      </c>
      <c r="O44" s="54">
        <v>1</v>
      </c>
      <c r="P44" s="54">
        <v>0.1125</v>
      </c>
      <c r="Q44" s="54">
        <v>0.1125</v>
      </c>
      <c r="R44" s="24">
        <f t="shared" si="12"/>
        <v>102335000000</v>
      </c>
      <c r="S44" s="24">
        <f t="shared" si="12"/>
        <v>102782715625</v>
      </c>
      <c r="T44" s="21">
        <f t="shared" si="1"/>
        <v>5051812500</v>
      </c>
      <c r="U44" s="18"/>
    </row>
    <row r="45" spans="1:21" s="12" customFormat="1" ht="26.25" customHeight="1" x14ac:dyDescent="0.2">
      <c r="A45" s="103"/>
      <c r="B45" s="34">
        <v>41</v>
      </c>
      <c r="C45" s="70" t="s">
        <v>26</v>
      </c>
      <c r="D45" s="71" t="s">
        <v>27</v>
      </c>
      <c r="E45" s="29" t="s">
        <v>22</v>
      </c>
      <c r="F45" s="51">
        <v>40828</v>
      </c>
      <c r="G45" s="51">
        <f t="shared" ref="G45:G51" si="13">+F45+H45</f>
        <v>40842</v>
      </c>
      <c r="H45" s="52">
        <v>14</v>
      </c>
      <c r="I45" s="52" t="s">
        <v>0</v>
      </c>
      <c r="J45" s="53" t="s">
        <v>2</v>
      </c>
      <c r="K45" s="54">
        <v>0</v>
      </c>
      <c r="L45" s="53" t="s">
        <v>2</v>
      </c>
      <c r="M45" s="24">
        <v>40870000000</v>
      </c>
      <c r="N45" s="24">
        <v>41040861122</v>
      </c>
      <c r="O45" s="54">
        <v>1</v>
      </c>
      <c r="P45" s="54">
        <v>0.1075</v>
      </c>
      <c r="Q45" s="54">
        <v>0.1075</v>
      </c>
      <c r="R45" s="24">
        <f t="shared" si="12"/>
        <v>85775000000</v>
      </c>
      <c r="S45" s="24">
        <f t="shared" si="12"/>
        <v>86142320497</v>
      </c>
      <c r="T45" s="21">
        <f t="shared" si="1"/>
        <v>4393525000</v>
      </c>
      <c r="U45" s="18"/>
    </row>
    <row r="46" spans="1:21" s="12" customFormat="1" ht="26.25" customHeight="1" x14ac:dyDescent="0.2">
      <c r="A46" s="103"/>
      <c r="B46" s="34">
        <v>42</v>
      </c>
      <c r="C46" s="70" t="s">
        <v>26</v>
      </c>
      <c r="D46" s="71" t="s">
        <v>27</v>
      </c>
      <c r="E46" s="29" t="s">
        <v>22</v>
      </c>
      <c r="F46" s="51">
        <v>40835</v>
      </c>
      <c r="G46" s="51">
        <f t="shared" si="13"/>
        <v>40849</v>
      </c>
      <c r="H46" s="52">
        <v>14</v>
      </c>
      <c r="I46" s="52" t="s">
        <v>0</v>
      </c>
      <c r="J46" s="53" t="s">
        <v>2</v>
      </c>
      <c r="K46" s="54">
        <v>0</v>
      </c>
      <c r="L46" s="53" t="s">
        <v>2</v>
      </c>
      <c r="M46" s="24">
        <v>46520000000</v>
      </c>
      <c r="N46" s="24">
        <v>46714481512</v>
      </c>
      <c r="O46" s="54">
        <v>1</v>
      </c>
      <c r="P46" s="54">
        <v>0.1075</v>
      </c>
      <c r="Q46" s="54">
        <v>0.1075</v>
      </c>
      <c r="R46" s="24">
        <f t="shared" ref="R46:S48" si="14">+R45-M44+M46</f>
        <v>87390000000</v>
      </c>
      <c r="S46" s="24">
        <f t="shared" si="14"/>
        <v>87755342634</v>
      </c>
      <c r="T46" s="21">
        <f t="shared" si="1"/>
        <v>5000900000</v>
      </c>
      <c r="U46" s="18"/>
    </row>
    <row r="47" spans="1:21" s="12" customFormat="1" ht="26.25" customHeight="1" x14ac:dyDescent="0.2">
      <c r="A47" s="103"/>
      <c r="B47" s="41">
        <v>43</v>
      </c>
      <c r="C47" s="35" t="s">
        <v>26</v>
      </c>
      <c r="D47" s="36" t="s">
        <v>27</v>
      </c>
      <c r="E47" s="73" t="s">
        <v>22</v>
      </c>
      <c r="F47" s="74">
        <v>40842</v>
      </c>
      <c r="G47" s="74">
        <f t="shared" si="13"/>
        <v>40856</v>
      </c>
      <c r="H47" s="72">
        <v>14</v>
      </c>
      <c r="I47" s="72" t="s">
        <v>0</v>
      </c>
      <c r="J47" s="75" t="s">
        <v>2</v>
      </c>
      <c r="K47" s="76">
        <v>0</v>
      </c>
      <c r="L47" s="75" t="s">
        <v>2</v>
      </c>
      <c r="M47" s="77">
        <v>53500000000</v>
      </c>
      <c r="N47" s="77">
        <v>53723662100</v>
      </c>
      <c r="O47" s="76">
        <v>1</v>
      </c>
      <c r="P47" s="76">
        <v>0.1075</v>
      </c>
      <c r="Q47" s="76">
        <v>0.1075</v>
      </c>
      <c r="R47" s="77">
        <f t="shared" si="14"/>
        <v>100020000000</v>
      </c>
      <c r="S47" s="77">
        <f t="shared" si="14"/>
        <v>100438143612</v>
      </c>
      <c r="T47" s="21">
        <f t="shared" si="1"/>
        <v>5751250000</v>
      </c>
      <c r="U47" s="18"/>
    </row>
    <row r="48" spans="1:21" s="12" customFormat="1" ht="26.25" customHeight="1" x14ac:dyDescent="0.2">
      <c r="A48" s="103"/>
      <c r="B48" s="26">
        <v>44</v>
      </c>
      <c r="C48" s="80" t="s">
        <v>26</v>
      </c>
      <c r="D48" s="81" t="s">
        <v>27</v>
      </c>
      <c r="E48" s="82" t="s">
        <v>22</v>
      </c>
      <c r="F48" s="47">
        <v>40849</v>
      </c>
      <c r="G48" s="47">
        <f t="shared" si="13"/>
        <v>40863</v>
      </c>
      <c r="H48" s="48">
        <v>14</v>
      </c>
      <c r="I48" s="48" t="s">
        <v>0</v>
      </c>
      <c r="J48" s="49" t="s">
        <v>2</v>
      </c>
      <c r="K48" s="50">
        <v>0</v>
      </c>
      <c r="L48" s="49" t="s">
        <v>2</v>
      </c>
      <c r="M48" s="23">
        <v>58970000000</v>
      </c>
      <c r="N48" s="23">
        <v>59216529982</v>
      </c>
      <c r="O48" s="50">
        <v>1</v>
      </c>
      <c r="P48" s="50">
        <v>0.1075</v>
      </c>
      <c r="Q48" s="50">
        <v>0.1075</v>
      </c>
      <c r="R48" s="23">
        <f t="shared" si="14"/>
        <v>112470000000</v>
      </c>
      <c r="S48" s="23">
        <f t="shared" si="14"/>
        <v>112940192082</v>
      </c>
      <c r="T48" s="21">
        <f t="shared" si="1"/>
        <v>6339275000</v>
      </c>
      <c r="U48" s="18"/>
    </row>
    <row r="49" spans="1:24" s="12" customFormat="1" ht="26.25" customHeight="1" x14ac:dyDescent="0.2">
      <c r="A49" s="103"/>
      <c r="B49" s="34">
        <v>45</v>
      </c>
      <c r="C49" s="70" t="s">
        <v>26</v>
      </c>
      <c r="D49" s="71" t="s">
        <v>27</v>
      </c>
      <c r="E49" s="29" t="s">
        <v>22</v>
      </c>
      <c r="F49" s="51">
        <v>40856</v>
      </c>
      <c r="G49" s="51">
        <f t="shared" si="13"/>
        <v>40870</v>
      </c>
      <c r="H49" s="52">
        <v>14</v>
      </c>
      <c r="I49" s="52" t="s">
        <v>0</v>
      </c>
      <c r="J49" s="53" t="s">
        <v>2</v>
      </c>
      <c r="K49" s="54">
        <v>0</v>
      </c>
      <c r="L49" s="53" t="s">
        <v>2</v>
      </c>
      <c r="M49" s="24">
        <v>55480000000</v>
      </c>
      <c r="N49" s="24">
        <v>55711939688</v>
      </c>
      <c r="O49" s="54">
        <v>1</v>
      </c>
      <c r="P49" s="54">
        <v>0.1075</v>
      </c>
      <c r="Q49" s="54">
        <v>0.1075</v>
      </c>
      <c r="R49" s="24">
        <f t="shared" ref="R49:S51" si="15">+R48-M47+M49</f>
        <v>114450000000</v>
      </c>
      <c r="S49" s="24">
        <f t="shared" si="15"/>
        <v>114928469670</v>
      </c>
      <c r="T49" s="21">
        <f t="shared" si="1"/>
        <v>5964100000</v>
      </c>
      <c r="U49" s="18"/>
    </row>
    <row r="50" spans="1:24" s="12" customFormat="1" ht="26.25" customHeight="1" x14ac:dyDescent="0.2">
      <c r="A50" s="103"/>
      <c r="B50" s="41">
        <v>46</v>
      </c>
      <c r="C50" s="35" t="s">
        <v>26</v>
      </c>
      <c r="D50" s="36" t="s">
        <v>27</v>
      </c>
      <c r="E50" s="73" t="s">
        <v>22</v>
      </c>
      <c r="F50" s="74">
        <v>40863</v>
      </c>
      <c r="G50" s="74">
        <f t="shared" si="13"/>
        <v>40877</v>
      </c>
      <c r="H50" s="72">
        <v>14</v>
      </c>
      <c r="I50" s="72" t="s">
        <v>0</v>
      </c>
      <c r="J50" s="75" t="s">
        <v>2</v>
      </c>
      <c r="K50" s="76">
        <v>0</v>
      </c>
      <c r="L50" s="75" t="s">
        <v>2</v>
      </c>
      <c r="M50" s="77">
        <v>40990000000</v>
      </c>
      <c r="N50" s="77">
        <v>41149406011</v>
      </c>
      <c r="O50" s="76">
        <v>1</v>
      </c>
      <c r="P50" s="76">
        <v>0.1</v>
      </c>
      <c r="Q50" s="76">
        <v>0.1</v>
      </c>
      <c r="R50" s="77">
        <f t="shared" si="15"/>
        <v>96470000000</v>
      </c>
      <c r="S50" s="77">
        <f t="shared" si="15"/>
        <v>96861345699</v>
      </c>
      <c r="T50" s="21">
        <f t="shared" si="1"/>
        <v>4099000000</v>
      </c>
      <c r="U50" s="18"/>
    </row>
    <row r="51" spans="1:24" s="12" customFormat="1" ht="26.25" customHeight="1" x14ac:dyDescent="0.2">
      <c r="A51" s="103"/>
      <c r="B51" s="26">
        <v>47</v>
      </c>
      <c r="C51" s="80" t="s">
        <v>26</v>
      </c>
      <c r="D51" s="81" t="s">
        <v>27</v>
      </c>
      <c r="E51" s="82" t="s">
        <v>22</v>
      </c>
      <c r="F51" s="47">
        <v>40870</v>
      </c>
      <c r="G51" s="47">
        <f t="shared" si="13"/>
        <v>40884</v>
      </c>
      <c r="H51" s="48">
        <v>14</v>
      </c>
      <c r="I51" s="48" t="s">
        <v>0</v>
      </c>
      <c r="J51" s="49" t="s">
        <v>2</v>
      </c>
      <c r="K51" s="50">
        <v>0</v>
      </c>
      <c r="L51" s="49" t="s">
        <v>2</v>
      </c>
      <c r="M51" s="23">
        <v>56550000000</v>
      </c>
      <c r="N51" s="23">
        <v>56769917295</v>
      </c>
      <c r="O51" s="50">
        <v>1</v>
      </c>
      <c r="P51" s="50">
        <v>0.1</v>
      </c>
      <c r="Q51" s="50">
        <v>0.1</v>
      </c>
      <c r="R51" s="23">
        <f t="shared" si="15"/>
        <v>97540000000</v>
      </c>
      <c r="S51" s="23">
        <f t="shared" si="15"/>
        <v>97919323306</v>
      </c>
      <c r="T51" s="21">
        <f t="shared" si="1"/>
        <v>5655000000</v>
      </c>
      <c r="U51" s="18"/>
    </row>
    <row r="52" spans="1:24" s="12" customFormat="1" ht="26.25" customHeight="1" x14ac:dyDescent="0.2">
      <c r="A52" s="103"/>
      <c r="B52" s="34">
        <v>48</v>
      </c>
      <c r="C52" s="70" t="s">
        <v>26</v>
      </c>
      <c r="D52" s="71" t="s">
        <v>27</v>
      </c>
      <c r="E52" s="29" t="s">
        <v>22</v>
      </c>
      <c r="F52" s="51">
        <v>40877</v>
      </c>
      <c r="G52" s="51">
        <f>+F52+H52</f>
        <v>40891</v>
      </c>
      <c r="H52" s="52">
        <v>14</v>
      </c>
      <c r="I52" s="52" t="s">
        <v>0</v>
      </c>
      <c r="J52" s="53" t="s">
        <v>2</v>
      </c>
      <c r="K52" s="54">
        <v>0</v>
      </c>
      <c r="L52" s="53" t="s">
        <v>2</v>
      </c>
      <c r="M52" s="24">
        <v>55370000000</v>
      </c>
      <c r="N52" s="24">
        <v>55585328393</v>
      </c>
      <c r="O52" s="54">
        <v>1</v>
      </c>
      <c r="P52" s="54">
        <v>0.1</v>
      </c>
      <c r="Q52" s="54">
        <v>0.1</v>
      </c>
      <c r="R52" s="24">
        <f t="shared" ref="R52:S54" si="16">+R51-M50+M52</f>
        <v>111920000000</v>
      </c>
      <c r="S52" s="24">
        <f t="shared" si="16"/>
        <v>112355245688</v>
      </c>
      <c r="T52" s="21">
        <f t="shared" si="1"/>
        <v>5537000000</v>
      </c>
      <c r="U52" s="18"/>
    </row>
    <row r="53" spans="1:24" s="12" customFormat="1" ht="26.25" customHeight="1" x14ac:dyDescent="0.2">
      <c r="A53" s="103"/>
      <c r="B53" s="34">
        <v>49</v>
      </c>
      <c r="C53" s="70" t="s">
        <v>26</v>
      </c>
      <c r="D53" s="71" t="s">
        <v>27</v>
      </c>
      <c r="E53" s="29" t="s">
        <v>22</v>
      </c>
      <c r="F53" s="51">
        <v>40884</v>
      </c>
      <c r="G53" s="51">
        <f>+F53+H53</f>
        <v>40898</v>
      </c>
      <c r="H53" s="52">
        <v>14</v>
      </c>
      <c r="I53" s="52" t="s">
        <v>0</v>
      </c>
      <c r="J53" s="53" t="s">
        <v>2</v>
      </c>
      <c r="K53" s="54">
        <v>0</v>
      </c>
      <c r="L53" s="53" t="s">
        <v>2</v>
      </c>
      <c r="M53" s="24">
        <v>70050000000</v>
      </c>
      <c r="N53" s="24">
        <v>70322417445</v>
      </c>
      <c r="O53" s="54">
        <v>1</v>
      </c>
      <c r="P53" s="54">
        <v>0.1</v>
      </c>
      <c r="Q53" s="54">
        <v>0.1</v>
      </c>
      <c r="R53" s="24">
        <f t="shared" si="16"/>
        <v>125420000000</v>
      </c>
      <c r="S53" s="24">
        <f t="shared" si="16"/>
        <v>125907745838</v>
      </c>
      <c r="T53" s="21">
        <f t="shared" si="1"/>
        <v>7005000000</v>
      </c>
      <c r="U53" s="18"/>
    </row>
    <row r="54" spans="1:24" s="12" customFormat="1" ht="26.25" customHeight="1" x14ac:dyDescent="0.2">
      <c r="A54" s="103"/>
      <c r="B54" s="34">
        <v>50</v>
      </c>
      <c r="C54" s="70" t="s">
        <v>26</v>
      </c>
      <c r="D54" s="71" t="s">
        <v>27</v>
      </c>
      <c r="E54" s="29" t="s">
        <v>22</v>
      </c>
      <c r="F54" s="51">
        <v>40891</v>
      </c>
      <c r="G54" s="51">
        <f>+F54+H54</f>
        <v>40905</v>
      </c>
      <c r="H54" s="52">
        <v>14</v>
      </c>
      <c r="I54" s="52" t="s">
        <v>0</v>
      </c>
      <c r="J54" s="53" t="s">
        <v>2</v>
      </c>
      <c r="K54" s="54">
        <v>0</v>
      </c>
      <c r="L54" s="53" t="s">
        <v>2</v>
      </c>
      <c r="M54" s="24">
        <v>43680000000</v>
      </c>
      <c r="N54" s="24">
        <v>43845621456</v>
      </c>
      <c r="O54" s="54">
        <v>1</v>
      </c>
      <c r="P54" s="54">
        <v>9.7500000000000003E-2</v>
      </c>
      <c r="Q54" s="54">
        <v>9.7500000000000003E-2</v>
      </c>
      <c r="R54" s="24">
        <f t="shared" si="16"/>
        <v>113730000000</v>
      </c>
      <c r="S54" s="24">
        <f t="shared" si="16"/>
        <v>114168038901</v>
      </c>
      <c r="T54" s="21">
        <f t="shared" si="1"/>
        <v>4258800000</v>
      </c>
      <c r="U54" s="18"/>
    </row>
    <row r="55" spans="1:24" s="12" customFormat="1" ht="26.25" customHeight="1" x14ac:dyDescent="0.2">
      <c r="A55" s="103"/>
      <c r="B55" s="34">
        <v>51</v>
      </c>
      <c r="C55" s="70" t="s">
        <v>26</v>
      </c>
      <c r="D55" s="71" t="s">
        <v>27</v>
      </c>
      <c r="E55" s="29" t="s">
        <v>22</v>
      </c>
      <c r="F55" s="51">
        <v>40898</v>
      </c>
      <c r="G55" s="51">
        <f>+F55+H55</f>
        <v>40912</v>
      </c>
      <c r="H55" s="52">
        <v>14</v>
      </c>
      <c r="I55" s="52" t="s">
        <v>0</v>
      </c>
      <c r="J55" s="53" t="s">
        <v>2</v>
      </c>
      <c r="K55" s="54">
        <v>0</v>
      </c>
      <c r="L55" s="53" t="s">
        <v>2</v>
      </c>
      <c r="M55" s="24">
        <v>60620000000</v>
      </c>
      <c r="N55" s="24">
        <v>60849852854</v>
      </c>
      <c r="O55" s="54">
        <v>1</v>
      </c>
      <c r="P55" s="54">
        <v>9.7500000000000003E-2</v>
      </c>
      <c r="Q55" s="54">
        <v>9.7500000000000003E-2</v>
      </c>
      <c r="R55" s="24">
        <f>+R54-M53+M55</f>
        <v>104300000000</v>
      </c>
      <c r="S55" s="24">
        <f>+S54-N53+N55</f>
        <v>104695474310</v>
      </c>
      <c r="T55" s="21">
        <f t="shared" si="1"/>
        <v>5910450000</v>
      </c>
      <c r="U55" s="18"/>
    </row>
    <row r="56" spans="1:24" s="12" customFormat="1" ht="26.25" customHeight="1" x14ac:dyDescent="0.2">
      <c r="A56" s="104"/>
      <c r="B56" s="83">
        <v>52</v>
      </c>
      <c r="C56" s="84" t="s">
        <v>26</v>
      </c>
      <c r="D56" s="85" t="s">
        <v>27</v>
      </c>
      <c r="E56" s="86" t="s">
        <v>22</v>
      </c>
      <c r="F56" s="87">
        <v>40905</v>
      </c>
      <c r="G56" s="87">
        <f>+F56+H56</f>
        <v>40919</v>
      </c>
      <c r="H56" s="83">
        <v>14</v>
      </c>
      <c r="I56" s="83" t="s">
        <v>0</v>
      </c>
      <c r="J56" s="88" t="s">
        <v>2</v>
      </c>
      <c r="K56" s="89">
        <v>0</v>
      </c>
      <c r="L56" s="88" t="s">
        <v>2</v>
      </c>
      <c r="M56" s="90">
        <v>59930000000</v>
      </c>
      <c r="N56" s="90">
        <v>60157236581</v>
      </c>
      <c r="O56" s="89">
        <v>1</v>
      </c>
      <c r="P56" s="89">
        <v>9.7500000000000003E-2</v>
      </c>
      <c r="Q56" s="89">
        <v>9.7500000000000003E-2</v>
      </c>
      <c r="R56" s="90">
        <f>+R55-M54+M56</f>
        <v>120550000000</v>
      </c>
      <c r="S56" s="90">
        <f>+S55-N54+N56</f>
        <v>121007089435</v>
      </c>
      <c r="T56" s="21">
        <f t="shared" si="1"/>
        <v>5843175000</v>
      </c>
      <c r="U56" s="18"/>
    </row>
    <row r="57" spans="1:24" ht="14.25" customHeight="1" x14ac:dyDescent="0.2">
      <c r="A57" s="55"/>
      <c r="B57" s="56"/>
      <c r="C57" s="56"/>
      <c r="D57" s="56"/>
      <c r="E57" s="56"/>
      <c r="F57" s="57"/>
      <c r="G57" s="56"/>
      <c r="H57" s="56"/>
      <c r="I57" s="56"/>
      <c r="J57" s="56"/>
      <c r="K57" s="56"/>
      <c r="L57" s="56"/>
      <c r="M57" s="58">
        <f>SUM(M5:M56)</f>
        <v>2136085000000</v>
      </c>
      <c r="N57" s="2"/>
      <c r="O57" s="56"/>
      <c r="P57" s="56"/>
      <c r="Q57" s="6">
        <v>0.1142</v>
      </c>
      <c r="R57" s="56"/>
      <c r="S57" s="56"/>
      <c r="T57" s="59"/>
      <c r="U57" s="19"/>
      <c r="V57" s="7"/>
      <c r="W57" s="7"/>
      <c r="X57" s="7"/>
    </row>
    <row r="58" spans="1:24" x14ac:dyDescent="0.2">
      <c r="A58" s="60" t="s">
        <v>1</v>
      </c>
      <c r="B58" s="25"/>
      <c r="C58" s="25"/>
      <c r="D58" s="1"/>
      <c r="E58" s="1"/>
      <c r="F58" s="1"/>
      <c r="G58" s="1"/>
      <c r="H58" s="1"/>
      <c r="I58" s="1"/>
      <c r="J58" s="1"/>
      <c r="K58" s="25"/>
      <c r="L58" s="25"/>
      <c r="M58" s="61"/>
      <c r="N58" s="61"/>
      <c r="O58" s="25"/>
      <c r="P58" s="25"/>
      <c r="Q58" s="25"/>
      <c r="R58" s="61"/>
      <c r="S58" s="61"/>
      <c r="T58" s="62">
        <f>SUM(T5:T56)</f>
        <v>243981937500</v>
      </c>
      <c r="U58" s="20"/>
      <c r="V58" s="7"/>
      <c r="W58" s="7"/>
      <c r="X58" s="7"/>
    </row>
    <row r="59" spans="1:24" x14ac:dyDescent="0.2">
      <c r="A59" s="63" t="s">
        <v>36</v>
      </c>
      <c r="B59" s="25"/>
      <c r="C59" s="25"/>
      <c r="D59" s="1"/>
      <c r="E59" s="1"/>
      <c r="F59" s="1"/>
      <c r="G59" s="1"/>
      <c r="H59" s="1"/>
      <c r="I59" s="1"/>
      <c r="J59" s="1"/>
      <c r="K59" s="25"/>
      <c r="L59" s="25"/>
      <c r="M59" s="61"/>
      <c r="N59" s="61"/>
      <c r="O59" s="25"/>
      <c r="P59" s="25"/>
      <c r="Q59" s="25"/>
      <c r="R59" s="61"/>
      <c r="S59" s="61"/>
      <c r="T59" s="62"/>
      <c r="U59" s="20"/>
      <c r="V59" s="7"/>
      <c r="W59" s="7"/>
      <c r="X59" s="7"/>
    </row>
    <row r="60" spans="1:24" s="14" customFormat="1" x14ac:dyDescent="0.2">
      <c r="A60" s="63" t="s">
        <v>35</v>
      </c>
      <c r="B60" s="64"/>
      <c r="C60" s="64"/>
      <c r="D60" s="63"/>
      <c r="E60" s="63"/>
      <c r="F60" s="63"/>
      <c r="G60" s="63"/>
      <c r="H60" s="63"/>
      <c r="I60" s="63"/>
      <c r="J60" s="63"/>
      <c r="K60" s="64"/>
      <c r="L60" s="64"/>
      <c r="M60" s="65"/>
      <c r="N60" s="65"/>
      <c r="O60" s="64"/>
      <c r="P60" s="64"/>
      <c r="Q60" s="64"/>
      <c r="R60" s="65"/>
      <c r="S60" s="65"/>
      <c r="T60" s="62"/>
      <c r="U60" s="20"/>
      <c r="V60" s="15"/>
      <c r="W60" s="15"/>
      <c r="X60" s="15"/>
    </row>
    <row r="61" spans="1:24" s="14" customFormat="1" x14ac:dyDescent="0.2">
      <c r="A61" s="63" t="s">
        <v>32</v>
      </c>
      <c r="B61" s="64"/>
      <c r="C61" s="64"/>
      <c r="D61" s="63"/>
      <c r="E61" s="63"/>
      <c r="F61" s="63"/>
      <c r="G61" s="63"/>
      <c r="H61" s="63"/>
      <c r="I61" s="63"/>
      <c r="J61" s="63"/>
      <c r="K61" s="64"/>
      <c r="L61" s="64"/>
      <c r="M61" s="65"/>
      <c r="N61" s="65"/>
      <c r="O61" s="64"/>
      <c r="P61" s="64"/>
      <c r="Q61" s="64"/>
      <c r="R61" s="65"/>
      <c r="S61" s="65"/>
      <c r="T61" s="62"/>
      <c r="U61" s="20"/>
      <c r="V61" s="15"/>
      <c r="W61" s="15"/>
      <c r="X61" s="15"/>
    </row>
    <row r="62" spans="1:24" ht="14.25" customHeight="1" x14ac:dyDescent="0.2">
      <c r="A62" s="13" t="s">
        <v>30</v>
      </c>
      <c r="B62" s="25"/>
      <c r="C62" s="25"/>
      <c r="D62" s="1"/>
      <c r="E62" s="1"/>
      <c r="F62" s="1"/>
      <c r="G62" s="1"/>
      <c r="H62" s="1"/>
      <c r="I62" s="1"/>
      <c r="J62" s="1"/>
      <c r="K62" s="25"/>
      <c r="L62" s="61"/>
      <c r="M62" s="61"/>
      <c r="N62" s="61"/>
      <c r="O62" s="61"/>
      <c r="P62" s="61"/>
      <c r="Q62" s="61"/>
      <c r="R62" s="66"/>
      <c r="S62" s="66"/>
      <c r="T62" s="59"/>
      <c r="U62" s="19"/>
      <c r="V62" s="7"/>
      <c r="W62" s="7"/>
      <c r="X62" s="7"/>
    </row>
    <row r="63" spans="1:24" ht="14.25" customHeight="1" x14ac:dyDescent="0.2">
      <c r="A63" s="97" t="s">
        <v>31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25"/>
      <c r="N63" s="25"/>
      <c r="O63" s="25"/>
      <c r="P63" s="25"/>
      <c r="Q63" s="25"/>
      <c r="R63" s="25"/>
      <c r="S63" s="25"/>
      <c r="T63" s="67"/>
      <c r="U63" s="19"/>
      <c r="V63" s="7"/>
      <c r="W63" s="7"/>
      <c r="X63" s="7"/>
    </row>
    <row r="64" spans="1:24" ht="14.25" customHeight="1" x14ac:dyDescent="0.25">
      <c r="A64" s="97" t="s">
        <v>33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68">
        <f>+T58/M57</f>
        <v>0.11421920827120643</v>
      </c>
      <c r="U64" s="19"/>
      <c r="V64" s="7"/>
      <c r="W64" s="7"/>
      <c r="X64" s="7"/>
    </row>
    <row r="65" spans="1:24" ht="14.25" customHeight="1" x14ac:dyDescent="0.2">
      <c r="A65" s="13" t="s">
        <v>34</v>
      </c>
      <c r="B65" s="25"/>
      <c r="C65" s="25"/>
      <c r="D65" s="1"/>
      <c r="E65" s="1"/>
      <c r="F65" s="1"/>
      <c r="G65" s="1"/>
      <c r="H65" s="1"/>
      <c r="I65" s="1"/>
      <c r="J65" s="1"/>
      <c r="K65" s="25"/>
      <c r="L65" s="25"/>
      <c r="M65" s="25"/>
      <c r="N65" s="25"/>
      <c r="O65" s="25"/>
      <c r="P65" s="25"/>
      <c r="Q65" s="25"/>
      <c r="R65" s="25"/>
      <c r="S65" s="25"/>
      <c r="T65" s="59"/>
      <c r="U65" s="17"/>
      <c r="V65" s="7"/>
      <c r="W65" s="7"/>
      <c r="X65" s="7"/>
    </row>
    <row r="66" spans="1:24" ht="14.25" customHeight="1" x14ac:dyDescent="0.2">
      <c r="A66" s="100" t="s">
        <v>28</v>
      </c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69"/>
      <c r="U66" s="7"/>
      <c r="V66" s="7"/>
      <c r="W66" s="7"/>
      <c r="X66" s="7"/>
    </row>
    <row r="67" spans="1:24" ht="23.25" customHeight="1" x14ac:dyDescent="0.2">
      <c r="A67" s="97" t="s">
        <v>29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69"/>
      <c r="U67" s="7"/>
      <c r="V67" s="7"/>
      <c r="W67" s="7"/>
      <c r="X67" s="7"/>
    </row>
    <row r="68" spans="1:24" x14ac:dyDescent="0.2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1" t="s">
        <v>23</v>
      </c>
      <c r="P68" s="25"/>
      <c r="Q68" s="25"/>
      <c r="R68" s="25"/>
      <c r="S68" s="25"/>
      <c r="T68" s="69"/>
      <c r="U68" s="7"/>
      <c r="V68" s="7"/>
      <c r="W68" s="7"/>
      <c r="X68" s="7"/>
    </row>
    <row r="69" spans="1:24" x14ac:dyDescent="0.2">
      <c r="T69" s="7"/>
      <c r="U69" s="7"/>
      <c r="V69" s="7"/>
      <c r="W69" s="7"/>
      <c r="X69" s="7"/>
    </row>
    <row r="70" spans="1:24" x14ac:dyDescent="0.2">
      <c r="T70" s="7"/>
      <c r="U70" s="7"/>
      <c r="V70" s="7"/>
      <c r="W70" s="7"/>
      <c r="X70" s="7"/>
    </row>
    <row r="71" spans="1:24" x14ac:dyDescent="0.2">
      <c r="T71" s="3"/>
    </row>
    <row r="72" spans="1:24" x14ac:dyDescent="0.2">
      <c r="T72" s="3"/>
    </row>
    <row r="73" spans="1:24" x14ac:dyDescent="0.2">
      <c r="T73" s="3"/>
    </row>
  </sheetData>
  <sheetProtection password="CC5B" sheet="1"/>
  <mergeCells count="23">
    <mergeCell ref="A66:S66"/>
    <mergeCell ref="O3:O4"/>
    <mergeCell ref="M3:N3"/>
    <mergeCell ref="Q3:Q4"/>
    <mergeCell ref="E3:E4"/>
    <mergeCell ref="L3:L4"/>
    <mergeCell ref="A5:A56"/>
    <mergeCell ref="A67:S67"/>
    <mergeCell ref="J3:J4"/>
    <mergeCell ref="A63:L63"/>
    <mergeCell ref="A64:S64"/>
    <mergeCell ref="P3:P4"/>
    <mergeCell ref="H3:H4"/>
    <mergeCell ref="G3:G4"/>
    <mergeCell ref="I3:I4"/>
    <mergeCell ref="K3:K4"/>
    <mergeCell ref="F3:F4"/>
    <mergeCell ref="A1:S1"/>
    <mergeCell ref="A3:A4"/>
    <mergeCell ref="R3:S3"/>
    <mergeCell ref="B3:B4"/>
    <mergeCell ref="D3:D4"/>
    <mergeCell ref="C3:C4"/>
  </mergeCells>
  <phoneticPr fontId="2" type="noConversion"/>
  <pageMargins left="0.19685039370078741" right="0.19685039370078741" top="0.82677165354330717" bottom="0.78740157480314965" header="0.39370078740157483" footer="0.39370078740157483"/>
  <pageSetup paperSize="9" scale="41" orientation="landscape" r:id="rId1"/>
  <headerFooter alignWithMargins="0">
    <oddHeader>&amp;L&amp;"Arial,Bold"NARODNA BANKA SRBIJE
NATIONAL BANK OF SERBIA&amp;"Arial,Regular"
Sektor za monetarne operacije
Monetary Operations Department</oddHeader>
    <oddFooter>&amp;L&amp;7Izvor: NBS/Source:NBS
Dozvoljeno je preuzimanje i korišćenje baza podataka, ali NBS iz tehničkih razloga ne garantuje za njihovu verodostojnost i potpunost&amp;R&amp;P</oddFooter>
  </headerFooter>
  <rowBreaks count="1" manualBreakCount="1">
    <brk id="7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2011</vt:lpstr>
      <vt:lpstr>Sheet1</vt:lpstr>
      <vt:lpstr>'2011'!Print_Area</vt:lpstr>
      <vt:lpstr>'2011'!Print_Titles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2011-08-04T12:26:34Z</cp:lastPrinted>
  <dcterms:created xsi:type="dcterms:W3CDTF">2005-02-25T09:29:39Z</dcterms:created>
  <dcterms:modified xsi:type="dcterms:W3CDTF">2025-02-27T10:51:02Z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30CC72B7EB67E9276D3E9166A0B6E35FC04D3543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7E32F1E58D244AB9A2D10E7B1E108A4C</vt:lpwstr>
  </property>
  <property fmtid="{D5CDD505-2E9C-101B-9397-08002B2CF9AE}" pid="16" name="PM_OriginationTimeStamp">
    <vt:lpwstr>2025-02-27T10:51:02Z</vt:lpwstr>
  </property>
  <property fmtid="{D5CDD505-2E9C-101B-9397-08002B2CF9AE}" pid="17" name="PM_Hash_Version">
    <vt:lpwstr>2016.1</vt:lpwstr>
  </property>
  <property fmtid="{D5CDD505-2E9C-101B-9397-08002B2CF9AE}" pid="18" name="PM_Hash_Salt_Prev">
    <vt:lpwstr>1BDC1CFA69935DAB925A7B32FF7BB720</vt:lpwstr>
  </property>
  <property fmtid="{D5CDD505-2E9C-101B-9397-08002B2CF9AE}" pid="19" name="PM_Hash_Salt">
    <vt:lpwstr>1BDC1CFA69935DAB925A7B32FF7BB720</vt:lpwstr>
  </property>
  <property fmtid="{D5CDD505-2E9C-101B-9397-08002B2CF9AE}" pid="20" name="PM_PrintOutPlacement_XLS">
    <vt:lpwstr/>
  </property>
</Properties>
</file>